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showInkAnnotation="0" autoCompressPictures="0" defaultThemeVersion="202300"/>
  <mc:AlternateContent xmlns:mc="http://schemas.openxmlformats.org/markup-compatibility/2006">
    <mc:Choice Requires="x15">
      <x15ac:absPath xmlns:x15ac="http://schemas.microsoft.com/office/spreadsheetml/2010/11/ac" url="I:\Accounting\Investor Relations\Admin\Evan\Earnings Prep\Q1 2026\"/>
    </mc:Choice>
  </mc:AlternateContent>
  <xr:revisionPtr revIDLastSave="0" documentId="8_{1E46AB11-9036-45AB-8FCE-5AB9BC73CBB3}" xr6:coauthVersionLast="47" xr6:coauthVersionMax="47" xr10:uidLastSave="{00000000-0000-0000-0000-000000000000}"/>
  <bookViews>
    <workbookView xWindow="-120" yWindow="-120" windowWidth="29040" windowHeight="15720" tabRatio="579" activeTab="11" xr2:uid="{00000000-000D-0000-FFFF-FFFF00000000}"/>
  </bookViews>
  <sheets>
    <sheet name="Table of Contents" sheetId="1" r:id="rId1"/>
    <sheet name="1) Legal Disclaimer" sheetId="2" r:id="rId2"/>
    <sheet name="2) Closed Loan Orig. Volume" sheetId="3" r:id="rId3"/>
    <sheet name="3) GoS and Net Rate Lock" sheetId="4" r:id="rId4"/>
    <sheet name="4) Adjusted Revenue" sheetId="5" r:id="rId5"/>
    <sheet name="5) Adjusted Net Income (Loss)" sheetId="6" r:id="rId6"/>
    <sheet name="6) Adjusted EBITDA" sheetId="7" r:id="rId7"/>
    <sheet name="7) GAAP Diluted EPS" sheetId="8" r:id="rId8"/>
    <sheet name="8) Adjusted Diluted EPS" sheetId="9" r:id="rId9"/>
    <sheet name="9) Balance Sheet" sheetId="10" r:id="rId10"/>
    <sheet name="10) Income Statement" sheetId="11" r:id="rId11"/>
    <sheet name="11) KPIs" sheetId="12" r:id="rId1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2" l="1"/>
  <c r="A8" i="12"/>
  <c r="A9" i="12"/>
  <c r="A10" i="12"/>
  <c r="A11" i="12"/>
  <c r="A12" i="12"/>
  <c r="A13" i="12"/>
  <c r="A14" i="12"/>
  <c r="A15" i="12"/>
  <c r="A16" i="12"/>
  <c r="A17" i="12"/>
  <c r="A18" i="12"/>
  <c r="A19" i="12"/>
  <c r="A20" i="12"/>
  <c r="A21" i="12"/>
  <c r="A22" i="12"/>
  <c r="A23" i="12"/>
  <c r="A24" i="12"/>
  <c r="A25" i="12"/>
  <c r="A26" i="12"/>
  <c r="A27" i="12"/>
  <c r="A28" i="12"/>
  <c r="A29" i="12"/>
  <c r="A30" i="12"/>
  <c r="A31" i="12"/>
  <c r="A32" i="12"/>
  <c r="A33" i="12"/>
  <c r="A34" i="12"/>
  <c r="A35" i="12"/>
  <c r="A36" i="12"/>
  <c r="A37" i="12"/>
  <c r="A38" i="12"/>
  <c r="A39" i="12"/>
  <c r="A40" i="12"/>
  <c r="A41" i="12"/>
  <c r="A42" i="12"/>
  <c r="A43" i="12"/>
  <c r="A44" i="12"/>
  <c r="A45" i="12"/>
  <c r="A46" i="12"/>
  <c r="A47" i="12"/>
  <c r="A48" i="12"/>
  <c r="A49" i="12"/>
  <c r="A50" i="12"/>
  <c r="A51" i="12"/>
  <c r="A52" i="12"/>
  <c r="A53" i="12"/>
  <c r="A54" i="12"/>
  <c r="A55" i="12"/>
  <c r="A56" i="12"/>
  <c r="A57" i="12"/>
  <c r="A58" i="12"/>
  <c r="A59" i="12"/>
  <c r="A60" i="12"/>
  <c r="A61" i="12"/>
  <c r="A62" i="12"/>
  <c r="A63" i="12"/>
  <c r="A64" i="12"/>
  <c r="A65" i="12"/>
  <c r="A66" i="12"/>
  <c r="A67" i="12"/>
  <c r="A68" i="12"/>
  <c r="A69" i="12"/>
  <c r="A70" i="12"/>
  <c r="A71" i="12"/>
  <c r="A72" i="12"/>
  <c r="A73" i="12"/>
  <c r="A74" i="12"/>
  <c r="A75" i="12"/>
  <c r="A76" i="12"/>
  <c r="A77" i="12"/>
  <c r="A78" i="12"/>
  <c r="A79" i="12"/>
  <c r="A80" i="12"/>
  <c r="A81" i="12"/>
  <c r="A82" i="12"/>
  <c r="G42" i="12"/>
  <c r="G40" i="12"/>
  <c r="G38" i="12"/>
  <c r="G37" i="12"/>
  <c r="G36" i="12"/>
  <c r="G35" i="12"/>
  <c r="G34" i="12"/>
  <c r="G33" i="12"/>
  <c r="G32" i="12"/>
  <c r="G31" i="12"/>
  <c r="G30" i="12"/>
  <c r="G24" i="12"/>
  <c r="G23" i="12"/>
  <c r="G22" i="12"/>
  <c r="G21" i="12"/>
  <c r="G19" i="12"/>
  <c r="G18" i="12"/>
  <c r="G17" i="12"/>
  <c r="G16" i="12"/>
  <c r="G15" i="12"/>
  <c r="G14" i="12"/>
  <c r="G13" i="12"/>
  <c r="G12" i="12"/>
  <c r="G11" i="12"/>
  <c r="G10" i="12"/>
  <c r="G8" i="12"/>
  <c r="G7" i="12"/>
  <c r="A7"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4" i="11"/>
  <c r="O27" i="10"/>
  <c r="O38" i="10"/>
  <c r="O39" i="10"/>
  <c r="N27" i="10"/>
  <c r="N38" i="10"/>
  <c r="N39" i="10"/>
  <c r="M27" i="10"/>
  <c r="M38" i="10"/>
  <c r="M39" i="10"/>
  <c r="L27" i="10"/>
  <c r="L38" i="10"/>
  <c r="L39" i="10"/>
  <c r="K27" i="10"/>
  <c r="K38" i="10"/>
  <c r="K39" i="10"/>
  <c r="J27" i="10"/>
  <c r="J38" i="10"/>
  <c r="J39" i="10"/>
  <c r="I27" i="10"/>
  <c r="I38" i="10"/>
  <c r="I39" i="10"/>
  <c r="H27" i="10"/>
  <c r="H38" i="10"/>
  <c r="H39" i="10"/>
  <c r="G27" i="10"/>
  <c r="G38" i="10"/>
  <c r="G39" i="10"/>
  <c r="F27" i="10"/>
  <c r="F38" i="10"/>
  <c r="F39" i="10"/>
  <c r="E27" i="10"/>
  <c r="E38" i="10"/>
  <c r="E39" i="10"/>
  <c r="D27" i="10"/>
  <c r="D38" i="10"/>
  <c r="D39" i="10"/>
  <c r="C27" i="10"/>
  <c r="C38" i="10"/>
  <c r="C39" i="10"/>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O18" i="10"/>
  <c r="N18" i="10"/>
  <c r="M18" i="10"/>
  <c r="L18" i="10"/>
  <c r="K18" i="10"/>
  <c r="J18" i="10"/>
  <c r="I18" i="10"/>
  <c r="H18" i="10"/>
  <c r="G18" i="10"/>
  <c r="F18" i="10"/>
  <c r="E18" i="10"/>
  <c r="D18" i="10"/>
  <c r="C18" i="10"/>
  <c r="A7" i="9"/>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G14" i="9"/>
  <c r="F14" i="9"/>
  <c r="E14" i="9"/>
  <c r="C14" i="9"/>
  <c r="G9" i="9"/>
  <c r="G8" i="9"/>
  <c r="G6" i="9"/>
  <c r="A7" i="8"/>
  <c r="A8" i="8"/>
  <c r="A9" i="8"/>
  <c r="A10" i="8"/>
  <c r="A11" i="8"/>
  <c r="A12" i="8"/>
  <c r="A13" i="8"/>
  <c r="A14" i="8"/>
  <c r="A15" i="8"/>
  <c r="A16" i="8"/>
  <c r="A17" i="8"/>
  <c r="A18" i="8"/>
  <c r="A19" i="8"/>
  <c r="A20" i="8"/>
  <c r="A21" i="8"/>
  <c r="A22" i="8"/>
  <c r="A23" i="8"/>
  <c r="A24" i="8"/>
  <c r="A25" i="8"/>
  <c r="A26" i="8"/>
  <c r="A27" i="8"/>
  <c r="A28" i="8"/>
  <c r="A29" i="8"/>
  <c r="A30" i="8"/>
  <c r="A31" i="8"/>
  <c r="A32" i="8"/>
  <c r="A33" i="8"/>
  <c r="G10" i="8"/>
  <c r="G9" i="8"/>
  <c r="G8" i="8"/>
  <c r="G7" i="8"/>
  <c r="G6" i="8"/>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C15" i="7"/>
  <c r="G15" i="7"/>
  <c r="G14" i="7"/>
  <c r="G13" i="7"/>
  <c r="G12" i="7"/>
  <c r="G11" i="7"/>
  <c r="G10" i="7"/>
  <c r="G9" i="7"/>
  <c r="G8" i="7"/>
  <c r="G7" i="7"/>
  <c r="G6" i="7"/>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F35" i="6"/>
  <c r="F41" i="6"/>
  <c r="G29" i="6"/>
  <c r="F21" i="6"/>
  <c r="F29" i="6"/>
  <c r="E21" i="6"/>
  <c r="E29" i="6"/>
  <c r="D21" i="6"/>
  <c r="D29" i="6"/>
  <c r="G6" i="6"/>
  <c r="G7" i="6"/>
  <c r="G8" i="6"/>
  <c r="G9" i="6"/>
  <c r="G10" i="6"/>
  <c r="G11" i="6"/>
  <c r="G12" i="6"/>
  <c r="G13" i="6"/>
  <c r="G14" i="6"/>
  <c r="G15" i="6"/>
  <c r="C8" i="6"/>
  <c r="C15" i="6"/>
  <c r="A6" i="5"/>
  <c r="A7" i="5"/>
  <c r="A8" i="5"/>
  <c r="A9" i="5"/>
  <c r="A10" i="5"/>
  <c r="A11" i="5"/>
  <c r="A12" i="5"/>
  <c r="A13" i="5"/>
  <c r="A14" i="5"/>
  <c r="A15" i="5"/>
  <c r="A16" i="5"/>
  <c r="A17" i="5"/>
  <c r="A18" i="5"/>
  <c r="A19" i="5"/>
  <c r="A20" i="5"/>
  <c r="A21" i="5"/>
  <c r="A22" i="5"/>
  <c r="A23" i="5"/>
  <c r="A24" i="5"/>
  <c r="A25" i="5"/>
  <c r="G23" i="5"/>
  <c r="F18" i="5"/>
  <c r="F13" i="5"/>
  <c r="D13" i="5"/>
  <c r="C13" i="5"/>
  <c r="G6" i="5"/>
  <c r="G7" i="5"/>
  <c r="G8" i="5"/>
  <c r="C8" i="5"/>
  <c r="A7" i="4"/>
  <c r="A8" i="4"/>
  <c r="A9" i="4"/>
  <c r="A10" i="4"/>
  <c r="A11" i="4"/>
  <c r="A12" i="4"/>
  <c r="A13" i="4"/>
  <c r="A14" i="4"/>
  <c r="A15" i="4"/>
  <c r="A16" i="4"/>
  <c r="A17" i="4"/>
  <c r="A18" i="4"/>
  <c r="A19" i="4"/>
  <c r="A20" i="4"/>
  <c r="A21" i="4"/>
  <c r="A22" i="4"/>
  <c r="G11" i="4"/>
  <c r="G7" i="4"/>
  <c r="G6" i="4"/>
  <c r="C23" i="3"/>
  <c r="D23" i="3"/>
  <c r="E23" i="3"/>
  <c r="F23" i="3"/>
  <c r="G23" i="3"/>
  <c r="A7" i="3"/>
  <c r="A8" i="3"/>
  <c r="A9" i="3"/>
  <c r="A10" i="3"/>
  <c r="A11" i="3"/>
  <c r="A12" i="3"/>
  <c r="A13" i="3"/>
  <c r="A14" i="3"/>
  <c r="A15" i="3"/>
  <c r="A16" i="3"/>
  <c r="A17" i="3"/>
  <c r="A18" i="3"/>
  <c r="A19" i="3"/>
  <c r="A20" i="3"/>
  <c r="A21" i="3"/>
  <c r="A22" i="3"/>
  <c r="A23" i="3"/>
  <c r="G22" i="3"/>
  <c r="G21" i="3"/>
  <c r="C18" i="3"/>
  <c r="D18" i="3"/>
  <c r="E18" i="3"/>
  <c r="F18" i="3"/>
  <c r="G18" i="3"/>
  <c r="G17" i="3"/>
  <c r="G16" i="3"/>
  <c r="C13" i="3"/>
  <c r="D13" i="3"/>
  <c r="E13" i="3"/>
  <c r="F13" i="3"/>
  <c r="G13" i="3"/>
  <c r="G12" i="3"/>
  <c r="G11" i="3"/>
  <c r="G6" i="3"/>
  <c r="G7" i="3"/>
  <c r="G8" i="3"/>
</calcChain>
</file>

<file path=xl/sharedStrings.xml><?xml version="1.0" encoding="utf-8"?>
<sst xmlns="http://schemas.openxmlformats.org/spreadsheetml/2006/main" count="648" uniqueCount="236">
  <si>
    <t xml:space="preserve">Rocket Companies, Inc. Q1 2026 Supplemental Tables </t>
  </si>
  <si>
    <t>Table of Contents</t>
  </si>
  <si>
    <t>Tab</t>
  </si>
  <si>
    <t>Legal Disclaimer</t>
  </si>
  <si>
    <t xml:space="preserve">Closed Loan Origination Volume </t>
  </si>
  <si>
    <t>Gain on Sale Margin &amp; Net Rate Lock Volume</t>
  </si>
  <si>
    <t>Non-GAAP Metrics with Reconciliations to Most Comparable GAAP Measures</t>
  </si>
  <si>
    <t xml:space="preserve">     -Adjusted Revenue</t>
  </si>
  <si>
    <t xml:space="preserve">     -Adjusted Net Income (Loss)</t>
  </si>
  <si>
    <t xml:space="preserve">     -Adjusted EBITDA</t>
  </si>
  <si>
    <t xml:space="preserve">GAAP Diluted Earnings (Loss) Per Share </t>
  </si>
  <si>
    <t>Adjusted Diluted Earnings (Loss) Per Share</t>
  </si>
  <si>
    <t>GAAP Balance Sheet</t>
  </si>
  <si>
    <t xml:space="preserve">GAAP Income Statement </t>
  </si>
  <si>
    <t>KPIs (Key Performance Indicators)</t>
  </si>
  <si>
    <r>
      <rPr>
        <b/>
        <sz val="10"/>
        <color rgb="FF000000"/>
        <rFont val="Rocket Sans"/>
      </rPr>
      <t>Note</t>
    </r>
    <r>
      <rPr>
        <sz val="10"/>
        <color rgb="FF000000"/>
        <rFont val="Rocket Sans"/>
      </rPr>
      <t>: Certain figures in the tables throughout this document may not foot due to rounding and certain amounts have been recast for periods prior to this date.</t>
    </r>
  </si>
  <si>
    <t>Rocket Companies, Inc.</t>
  </si>
  <si>
    <t>Non-GAAP Financial Measures</t>
  </si>
  <si>
    <r>
      <rPr>
        <sz val="11"/>
        <color rgb="FF000000"/>
        <rFont val="Rocket Sans"/>
      </rPr>
      <t>To provide investors with information in addition to our results as determined by GAAP, we disclose Adjusted revenue, Adjusted net income, Adjusted diluted earnings per share and Adjusted EBITDA as non-GAAP measures which management believes provide useful information to investors. We believe the presentation of our non-GAAP financial measures provides useful information to investors regarding our results of operations because each measure assists both investors and management in analyzing and benchmarking the performance and value of our business. Our non-GAAP financial measures are not calculated in accordance with GAAP and should not be considered as a substitute for revenue, net income (loss), or any other operating performance measure calculated in accordance with GAAP. Other companies may define non-GAAP financial measures differently, and as a result, our non-GAAP financial measures may not be directly comparable to those of other companies. Our non-GAAP financial measures provide indicators of performance that are not affected by fluctuations in certain costs or other items. Accordingly, management believes that these measurements are useful for comparing general operating performance from period to period, and management relies on these measures for planning and forecasting of future periods. Additionally, these measures allow management to compare our results with those of other companies that have different financing and capital structures.</t>
    </r>
  </si>
  <si>
    <r>
      <rPr>
        <sz val="11"/>
        <color rgb="FF000000"/>
        <rFont val="Rocket Sans"/>
      </rPr>
      <t xml:space="preserve">We define “Adjusted revenue” as Total revenue, net of the </t>
    </r>
    <r>
      <rPr>
        <sz val="11"/>
        <color rgb="FF000000"/>
        <rFont val="Rocket Sans"/>
      </rPr>
      <t xml:space="preserve">Change in fair value of MSRs and related liabilities </t>
    </r>
    <r>
      <rPr>
        <sz val="11"/>
        <color rgb="FF000000"/>
        <rFont val="Rocket Sans"/>
      </rPr>
      <t>due to valuation assumptions (net of hedges)</t>
    </r>
    <r>
      <rPr>
        <sz val="11"/>
        <color rgb="FF000000"/>
        <rFont val="Rocket Sans"/>
      </rPr>
      <t xml:space="preserve">. We define “Adjusted net income” as Tax-effected Net income (loss) before Share-based compensation expense, the </t>
    </r>
    <r>
      <rPr>
        <sz val="11"/>
        <color rgb="FF000000"/>
        <rFont val="Rocket Sans"/>
      </rPr>
      <t>Change in fair value of MSRs and related liabilities due to valuation assumptions (net of hedges)</t>
    </r>
    <r>
      <rPr>
        <sz val="11"/>
        <color rgb="FF000000"/>
        <rFont val="Rocket Sans"/>
      </rPr>
      <t>,</t>
    </r>
    <r>
      <rPr>
        <sz val="11"/>
        <color rgb="FF000000"/>
        <rFont val="Rocket Sans"/>
      </rPr>
      <t xml:space="preserve"> Acquisition-related expenses</t>
    </r>
    <r>
      <rPr>
        <sz val="11"/>
        <color rgb="FF000000"/>
        <rFont val="Rocket Sans"/>
      </rPr>
      <t>,</t>
    </r>
    <r>
      <rPr>
        <sz val="11"/>
        <color rgb="FF000000"/>
        <rFont val="Rocket Sans"/>
      </rPr>
      <t xml:space="preserve"> Amortization of acquired intangible assets, Other adjustments</t>
    </r>
    <r>
      <rPr>
        <sz val="11"/>
        <color rgb="FF000000"/>
        <rFont val="Rocket Sans"/>
      </rPr>
      <t xml:space="preserve"> and </t>
    </r>
    <r>
      <rPr>
        <sz val="11"/>
        <color rgb="FF000000"/>
        <rFont val="Rocket Sans"/>
      </rPr>
      <t>Tax impact of adjustments</t>
    </r>
    <r>
      <rPr>
        <sz val="11"/>
        <color rgb="FF000000"/>
        <rFont val="Rocket Sans"/>
      </rPr>
      <t xml:space="preserve"> as applicable. We define “</t>
    </r>
    <r>
      <rPr>
        <sz val="11"/>
        <color rgb="FF000000"/>
        <rFont val="Rocket Sans"/>
      </rPr>
      <t>Adjusted diluted earnings per share</t>
    </r>
    <r>
      <rPr>
        <sz val="11"/>
        <color rgb="FF000000"/>
        <rFont val="Rocket Sans"/>
      </rPr>
      <t xml:space="preserve">” as </t>
    </r>
    <r>
      <rPr>
        <sz val="11"/>
        <color rgb="FF000000"/>
        <rFont val="Rocket Sans"/>
      </rPr>
      <t>Adjusted net income</t>
    </r>
    <r>
      <rPr>
        <sz val="11"/>
        <color rgb="FF000000"/>
        <rFont val="Rocket Sans"/>
      </rPr>
      <t xml:space="preserve"> divided by the </t>
    </r>
    <r>
      <rPr>
        <sz val="11"/>
        <color rgb="FF000000"/>
        <rFont val="Rocket Sans"/>
      </rPr>
      <t>Adjusted diluted weighted average shares outstanding</t>
    </r>
    <r>
      <rPr>
        <sz val="11"/>
        <color rgb="FF000000"/>
        <rFont val="Rocket Sans"/>
      </rPr>
      <t xml:space="preserve"> which includes</t>
    </r>
    <r>
      <rPr>
        <sz val="11"/>
        <color rgb="FF000000"/>
        <rFont val="Rocket Sans"/>
      </rPr>
      <t xml:space="preserve"> Diluted weighted average Participating Common Stock outstanding</t>
    </r>
    <r>
      <rPr>
        <sz val="11"/>
        <color rgb="FF000000"/>
        <rFont val="Rocket Sans"/>
      </rPr>
      <t xml:space="preserve"> and the </t>
    </r>
    <r>
      <rPr>
        <sz val="11"/>
        <color rgb="FF000000"/>
        <rFont val="Rocket Sans"/>
      </rPr>
      <t>Assumed pro forma conversion of Class D shares</t>
    </r>
    <r>
      <rPr>
        <sz val="11"/>
        <color rgb="FF000000"/>
        <rFont val="Rocket Sans"/>
      </rPr>
      <t xml:space="preserve"> for the applicable period presented. We define “Adjusted EBITDA” as </t>
    </r>
    <r>
      <rPr>
        <sz val="11"/>
        <color rgb="FF000000"/>
        <rFont val="Rocket Sans"/>
      </rPr>
      <t>Net income (loss)</t>
    </r>
    <r>
      <rPr>
        <sz val="11"/>
        <color rgb="FF000000"/>
        <rFont val="Rocket Sans"/>
      </rPr>
      <t xml:space="preserve"> before</t>
    </r>
    <r>
      <rPr>
        <sz val="11"/>
        <color rgb="FF000000"/>
        <rFont val="Rocket Sans"/>
      </rPr>
      <t xml:space="preserve"> Bond interest expense</t>
    </r>
    <r>
      <rPr>
        <sz val="11"/>
        <color rgb="FF000000"/>
        <rFont val="Rocket Sans"/>
      </rPr>
      <t xml:space="preserve">, </t>
    </r>
    <r>
      <rPr>
        <sz val="11"/>
        <color rgb="FF000000"/>
        <rFont val="Rocket Sans"/>
      </rPr>
      <t xml:space="preserve">(Provision for) benefit from income taxes, Depreciation and amortization, Share-based compensation expense, </t>
    </r>
    <r>
      <rPr>
        <sz val="11"/>
        <color rgb="FF000000"/>
        <rFont val="Rocket Sans"/>
      </rPr>
      <t>Change in fair value of MSRs and related liabilities due to valuation assumptions (net of hedges)</t>
    </r>
    <r>
      <rPr>
        <sz val="11"/>
        <color rgb="FF000000"/>
        <rFont val="Rocket Sans"/>
      </rPr>
      <t>, Acquisition-related expenses, Amortization of acquired intangible assets and Other.</t>
    </r>
  </si>
  <si>
    <r>
      <rPr>
        <sz val="11"/>
        <color rgb="FF000000"/>
        <rFont val="Rocket Sans"/>
      </rPr>
      <t xml:space="preserve">We exclude from each of our non-GAAP financial measures the </t>
    </r>
    <r>
      <rPr>
        <sz val="11"/>
        <color rgb="FF000000"/>
        <rFont val="Rocket Sans"/>
      </rPr>
      <t>Change in fair value of MSRs and related liabilities due to valuation assumptions (net of hedges)</t>
    </r>
    <r>
      <rPr>
        <sz val="11"/>
        <color rgb="FF000000"/>
        <rFont val="Rocket Sans"/>
      </rPr>
      <t xml:space="preserve">, as this represents a non-cash non-realized adjustment to our total revenues, reflecting changes in market interest rates and assumptions, including OAS and prepayment speeds, which are not indicative of our performance or results of operation. We also exclude gains or losses on sales of MSRs during the period and effects of contractual prepayment protection associated with sales of MSRs. Further, we exclude the amortization of intangible assets recognized from the Acquisitions from Adjusted net income and Adjusted EBITDA. The intangible assets related to the Acquisitions were recorded as part of purchase accounting and the related amortization recorded over their useful lives represents a fixed non-cash expense that is not indicative of our ongoing performance or results of operations.  </t>
    </r>
    <r>
      <rPr>
        <sz val="11"/>
        <color rgb="FF000000"/>
        <rFont val="Rocket Sans"/>
      </rPr>
      <t>Adjusted EBITDA</t>
    </r>
    <r>
      <rPr>
        <sz val="11"/>
        <color rgb="FF000000"/>
        <rFont val="Rocket Sans"/>
      </rPr>
      <t xml:space="preserve"> includes </t>
    </r>
    <r>
      <rPr>
        <sz val="11"/>
        <color rgb="FF000000"/>
        <rFont val="Rocket Sans"/>
      </rPr>
      <t>interest expense on secured financing</t>
    </r>
    <r>
      <rPr>
        <sz val="11"/>
        <color rgb="FF000000"/>
        <rFont val="Rocket Sans"/>
      </rPr>
      <t xml:space="preserve"> which is recorded as a component of Interest expense, as these expenses are a direct cost driven by loan origination volume. By contrast, </t>
    </r>
    <r>
      <rPr>
        <sz val="11"/>
        <color rgb="FF000000"/>
        <rFont val="Rocket Sans"/>
      </rPr>
      <t>Bond interest expense</t>
    </r>
    <r>
      <rPr>
        <sz val="11"/>
        <color rgb="FF000000"/>
        <rFont val="Rocket Sans"/>
      </rPr>
      <t xml:space="preserve"> is a function of our capital structure and is therefore excluded from </t>
    </r>
    <r>
      <rPr>
        <sz val="11"/>
        <color rgb="FF000000"/>
        <rFont val="Rocket Sans"/>
      </rPr>
      <t>Adjusted EBITDA</t>
    </r>
    <r>
      <rPr>
        <sz val="11"/>
        <color rgb="FF000000"/>
        <rFont val="Rocket Sans"/>
      </rPr>
      <t>.</t>
    </r>
  </si>
  <si>
    <r>
      <rPr>
        <sz val="11"/>
        <color rgb="FF000000"/>
        <rFont val="Rocket Sans"/>
      </rPr>
      <t xml:space="preserve">In determining our non-GAAP provision for income taxes, which can differ significantly from our GAAP provision for income taxes, we apply a long-term projected non-GAAP tax rate that excludes certain significant, non-recurring and period-specific income tax effects, such as changes in judgment or estimates of tax matters related to prior years, changes in the valuation allowance related to deferred tax assets, changes in tax laws, and changes to our business structure including impacts from business combinations. The application of a long-term non-GAAP tax rate helps us assess the core profitability of our business operations and compare to our historical operating results. In arriving at the long-term non-GAAP tax rate used in fiscal </t>
    </r>
    <r>
      <rPr>
        <sz val="11"/>
        <color rgb="FF000000"/>
        <rFont val="Rocket Sans"/>
      </rPr>
      <t xml:space="preserve">year </t>
    </r>
    <r>
      <rPr>
        <sz val="11"/>
        <color rgb="FF000000"/>
        <rFont val="Rocket Sans"/>
      </rPr>
      <t>2026, we evaluated our structure after the Up</t>
    </r>
    <r>
      <rPr>
        <sz val="11"/>
        <color rgb="FF000000"/>
        <rFont val="Rocket Sans"/>
      </rPr>
      <t>-</t>
    </r>
    <r>
      <rPr>
        <sz val="11"/>
        <color rgb="FF000000"/>
        <rFont val="Rocket Sans"/>
      </rPr>
      <t xml:space="preserve">C Collapse in 2025 and projections and currently available information for fiscal </t>
    </r>
    <r>
      <rPr>
        <sz val="11"/>
        <color rgb="FF000000"/>
        <rFont val="Rocket Sans"/>
      </rPr>
      <t xml:space="preserve">year </t>
    </r>
    <r>
      <rPr>
        <sz val="11"/>
        <color rgb="FF000000"/>
        <rFont val="Rocket Sans"/>
      </rPr>
      <t>2026 through 2028.  In projecting this long-term non-GAAP tax rate, we utilized a three-year financial projection that excludes the direct and indirect income tax effects of the other non-GAAP adjustments reflected above including tax impacts related to nondeductible executive equity compensation. Additionally, we considered our current operating structure and other factors such as our existing and potential tax positions in various jurisdictions and key legislation in major jurisdictions where we operate. The projected long-term non-GAAP tax rate could be subject to change for several reasons, including significant changes in our geographic earnings mix or in application of tax laws in major jurisdictions in which we operate. As such, we periodically re-evaluate the appropriateness of the long-term non-GAAP tax rate and may adjust for significant changes.</t>
    </r>
  </si>
  <si>
    <r>
      <rPr>
        <sz val="11"/>
        <color rgb="FF000000"/>
        <rFont val="Rocket Sans"/>
      </rPr>
      <t xml:space="preserve">Our definitions of each of our non-GAAP financial measures allow us to add back certain cash and non-cash expenses, and deduct certain gains that are included in calculating Total revenue, net, Net income (loss) attributable to Rocket Companies or Net income (loss). However, these expenses and gains vary greatly, and are difficult to predict. From time to time in the future, we may include or exclude other items if we believe that doing so is consistent with the goal of providing useful information to investors.
</t>
    </r>
    <r>
      <rPr>
        <sz val="11"/>
        <color rgb="FF000000"/>
        <rFont val="Rocket Sans"/>
      </rPr>
      <t xml:space="preserve">
</t>
    </r>
    <r>
      <rPr>
        <sz val="11"/>
        <color rgb="FF000000"/>
        <rFont val="Rocket Sans"/>
      </rPr>
      <t/>
    </r>
  </si>
  <si>
    <r>
      <rPr>
        <sz val="11"/>
        <color rgb="FF000000"/>
        <rFont val="Rocket Sans"/>
      </rPr>
      <t>Although we use our non-GAAP financial measures to assess the performance of our business, such use is limited because they do not include certain material costs necessary to operate our business. Our non-GAAP financial measures can represent the effect of long-term strategies as opposed to short-term results. Our presentation of our non-GAAP financial measures should not be construed as an indication that our future results will be unaffected by unusual or nonrecurring items. Our non-GAAP financial measures have limitations as analytical tools, and you should not consider them in isolation or as a substitute for analysis of our results as reported under U.S. GAAP. Because of these limitations, our non-GAAP financial measures should not be considered as measures of discretionary cash available to us to invest in the growth of our business or as measures of cash that will be available to us to meet our obligations.</t>
    </r>
  </si>
  <si>
    <r>
      <rPr>
        <sz val="11"/>
        <color rgb="FF000000"/>
        <rFont val="Rocket Sans"/>
      </rPr>
      <t xml:space="preserve">
</t>
    </r>
    <r>
      <rPr>
        <sz val="11"/>
        <color rgb="FF000000"/>
        <rFont val="Rocket Sans"/>
      </rPr>
      <t xml:space="preserve">Limitations to our non-GAAP financial measures included, but are not limited to: they do not reflect every cash expenditure, future requirements for capital expenditures or contractual commitments; Adjusted EBITDA does not reflect the significant interest expense or the cash requirements necessary to service interest or principal payment on our debt; although depreciation and amortization are non-cash charges, the assets being depreciated and amortized will often have to be replaced or require improvements in the future, and Adjusted revenue, Adjusted net income (loss) and Adjusted EBITDA do not reflect any cash requirement for such replacements or improvements; and they are not adjusted for all non-cash income or expense items that are reflected in our Condensed Consolidated Statements of Cash Flows.
</t>
    </r>
    <r>
      <rPr>
        <sz val="11"/>
        <color rgb="FF000000"/>
        <rFont val="Rocket Sans"/>
      </rPr>
      <t xml:space="preserve">
</t>
    </r>
    <r>
      <rPr>
        <sz val="11"/>
        <color rgb="FF000000"/>
        <rFont val="Rocket Sans"/>
      </rPr>
      <t xml:space="preserve">We compensate for these limitations by using our non-GAAP financial measures along with other comparative tools, together with U.S. GAAP measurements, to assist in the evaluation of operating performance. See reconciliation of our non-GAAP financial measures to their most comparable U.S. GAAP measures. </t>
    </r>
    <r>
      <rPr>
        <sz val="11"/>
        <color rgb="FF000000"/>
        <rFont val="Rocket Sans"/>
      </rPr>
      <t>Additionally</t>
    </r>
    <r>
      <rPr>
        <sz val="11"/>
        <color rgb="FF000000"/>
        <rFont val="Rocket Sans"/>
      </rPr>
      <t xml:space="preserve">, our U.S. GAAP-based measures can be found in the </t>
    </r>
    <r>
      <rPr>
        <sz val="11"/>
        <color rgb="FF000000"/>
        <rFont val="Rocket Sans"/>
      </rPr>
      <t xml:space="preserve">unaudited condensed </t>
    </r>
    <r>
      <rPr>
        <sz val="11"/>
        <color rgb="FF000000"/>
        <rFont val="Rocket Sans"/>
      </rPr>
      <t xml:space="preserve">consolidated financial statements and related notes included in our </t>
    </r>
    <r>
      <rPr>
        <sz val="11"/>
        <color rgb="FF000000"/>
        <rFont val="Rocket Sans"/>
      </rPr>
      <t>Quarterly</t>
    </r>
    <r>
      <rPr>
        <sz val="11"/>
        <color rgb="FF000000"/>
        <rFont val="Rocket Sans"/>
      </rPr>
      <t xml:space="preserve"> Report on Form 10-</t>
    </r>
    <r>
      <rPr>
        <sz val="11"/>
        <color rgb="FF000000"/>
        <rFont val="Rocket Sans"/>
      </rPr>
      <t>Q</t>
    </r>
    <r>
      <rPr>
        <sz val="11"/>
        <color rgb="FF000000"/>
        <rFont val="Rocket Sans"/>
      </rPr>
      <t>.</t>
    </r>
  </si>
  <si>
    <t>Forward Looking Statements</t>
  </si>
  <si>
    <r>
      <rPr>
        <sz val="11"/>
        <color rgb="FF000000"/>
        <rFont val="Rocket Sans"/>
      </rPr>
      <t xml:space="preserve">Some of the statements contained in this document are forward-looking statements within the meaning of Section 27A of the Securities Act of 1933, as amended, and Section 21E of the Securities Exchange Act of 1934, as amended. Any statements in this document that are not historical or current facts are forward-looking statements. These forward-looking statements reflect our views with respect to future events as of the date of this document. All such forward-looking statements are subject to risks and uncertainties, including, but not limited to, the risk factors that are described under the section titled “Risk Factors” in our Annual Report on Form 10-K and other filings with the Securities and Exchange Commission, any of which could cause future events or results to be materially different from those stated or implied in this document. We expressly disclaim any obligation to publicly update or review any forward-looking statements, whether as a result of new information, future developments or otherwise, except as required by applicable law. </t>
    </r>
  </si>
  <si>
    <t>Closed Loan Origination Volume</t>
  </si>
  <si>
    <t>(Unaudited)</t>
  </si>
  <si>
    <t>($ amounts in millions)</t>
  </si>
  <si>
    <t>A</t>
  </si>
  <si>
    <t>B</t>
  </si>
  <si>
    <t>C</t>
  </si>
  <si>
    <t>D</t>
  </si>
  <si>
    <t>E</t>
  </si>
  <si>
    <t>F</t>
  </si>
  <si>
    <t>Q1</t>
  </si>
  <si>
    <t>Q2</t>
  </si>
  <si>
    <t>Q3</t>
  </si>
  <si>
    <t>Q4</t>
  </si>
  <si>
    <t>FY2026</t>
  </si>
  <si>
    <t>Direct to Consumer Origination Volume</t>
  </si>
  <si>
    <t>Partner Network Origination Volume</t>
  </si>
  <si>
    <t>Total Closed Loan Origination Volume</t>
  </si>
  <si>
    <t>FY2025</t>
  </si>
  <si>
    <t>FY2024</t>
  </si>
  <si>
    <t>FY2023</t>
  </si>
  <si>
    <t>Gain on Sale Margin and Net Rate Lock Volume</t>
  </si>
  <si>
    <t>Gain on sale margin (a)</t>
  </si>
  <si>
    <t>Net rate lock volume (b)</t>
  </si>
  <si>
    <t>(a) Gain on sale margin is calculated by dividing Gain on sale of loans, net by the net rate lock volume for the period. A detailed description of the components of Gain on sale of loans, net can be found above in Description of Certain Components of Financial Data. For purposes of calculating this metric, gain on sale revenue includes all those components, but excludes revenues from Rocket Loans, changes to the investor reserve, and fair value adjustments on repurchased loans held on our balance sheet, such as early buyouts.</t>
  </si>
  <si>
    <t>(b) Net rate lock volume includes the UPB of loans subject to IRLCs, net of the pull-through factor as described in the Description of Certain Components of Financial Data” section of our Annual report filed on Form 10K.</t>
  </si>
  <si>
    <t>Adjusted Revenue Reconciliation</t>
  </si>
  <si>
    <t>Total Revenue, net</t>
  </si>
  <si>
    <t>Change in fair value of MSRs and related liabilities due to valuation assumptions (net of hedges) (a)</t>
  </si>
  <si>
    <t>Adjusted revenue</t>
  </si>
  <si>
    <t xml:space="preserve">(a) Reflects changes in market interest rates and assumptions, including option adjusted spread ("OAS") and prepayment speeds, gains or losses on sales of MSRs during the period and the effects of contractual prepayment protection associated with sales or purchases of MSRs.
</t>
  </si>
  <si>
    <t xml:space="preserve">Adjusted Net Income (Loss) Reconciliation </t>
  </si>
  <si>
    <t>Net income attributable to Rocket Companies</t>
  </si>
  <si>
    <t>Adjustment to the (Provision for) benefit from income taxes (a)</t>
  </si>
  <si>
    <t>Tax-effected net income (a)</t>
  </si>
  <si>
    <t>Share-based compensation expense</t>
  </si>
  <si>
    <t>Change in fair value of MSRs and related liabilities due to valuation assumptions (net of hedges) (b)</t>
  </si>
  <si>
    <t>Acquisition-related expenses (c)</t>
  </si>
  <si>
    <t>Amortization of acquired intangible assets (d)</t>
  </si>
  <si>
    <t>Other adjustments (e)</t>
  </si>
  <si>
    <t>Tax impact of adjustments (f)</t>
  </si>
  <si>
    <t>Adjusted net income</t>
  </si>
  <si>
    <t>Net (loss) income attributable to Rocket Companies</t>
  </si>
  <si>
    <t>Net (loss) income impact from pro forma conversion of Class D common shares to Class A common shares (g)</t>
  </si>
  <si>
    <t>Adjustment to the benefit from (provision for) income tax (a)</t>
  </si>
  <si>
    <t>Tax-effected net (loss) income (a)</t>
  </si>
  <si>
    <t>Share-based compensation expense (h)</t>
  </si>
  <si>
    <t>Restructuring costs (i)</t>
  </si>
  <si>
    <t>Net income (loss) attributable to Rocket Companies</t>
  </si>
  <si>
    <t>Net income (loss) impact from pro forma conversion of Class D common shares to Class A common shares (g)</t>
  </si>
  <si>
    <t>Adjustment to the (provision for) benefit from income tax (a)</t>
  </si>
  <si>
    <t>Tax-effected net income (loss) (a)</t>
  </si>
  <si>
    <t>Litigation accrual reversal (j)</t>
  </si>
  <si>
    <t>Career transition program (l)</t>
  </si>
  <si>
    <t>Adjusted net income (loss)</t>
  </si>
  <si>
    <t>(a) Rocket Companies is subject to U.S. Federal income taxes, in addition to state, local and Canadian taxes with respect to its allocable share of any net taxable income or loss of Holdings. The Adjustment to the (Provision for) benefit from income taxes reflects the difference between (a) the income tax computed using the effective tax rates below applied to the Adjusted income (loss) before income taxes based upon Rocket Companies, Inc. owning 100% of the non-voting common interest units of Rocket LLC Holdings for all three months presented and (b) the (Provision for) benefit from income taxes for the three months ended March 31, 2026.</t>
  </si>
  <si>
    <t>(b) Reflects changes in market interest rates and assumptions, including OAS and prepayment speeds, gains or losses on sales of MSRs during the period and the effects of contractual prepayment protection associated with sales or purchases of MSRs.</t>
  </si>
  <si>
    <t>(c) Primarily consists of transaction costs associated with the Redfin Acquisition and the Mr. Cooper Acquisition ("the Acquisitions") and Up-C Collapse, such as professional service fees (including integration costs), debt financing fees related to the Bridge Facility, and severance expense (including accelerated share-based compensation).</t>
  </si>
  <si>
    <r>
      <rPr>
        <sz val="10"/>
        <color rgb="FF000000"/>
        <rFont val="Rocket Sans"/>
      </rPr>
      <t>(</t>
    </r>
    <r>
      <rPr>
        <sz val="10"/>
        <color rgb="FF000000"/>
        <rFont val="Rocket Sans"/>
      </rPr>
      <t>d</t>
    </r>
    <r>
      <rPr>
        <sz val="10"/>
        <color rgb="FF000000"/>
        <rFont val="Rocket Sans"/>
      </rPr>
      <t xml:space="preserve">) Reflects amortization of intangible assets related to the </t>
    </r>
    <r>
      <rPr>
        <sz val="10"/>
        <color rgb="FF000000"/>
        <rFont val="Rocket Sans"/>
      </rPr>
      <t>A</t>
    </r>
    <r>
      <rPr>
        <sz val="10"/>
        <color rgb="FF000000"/>
        <rFont val="Rocket Sans"/>
      </rPr>
      <t>cquisitions</t>
    </r>
    <r>
      <rPr>
        <sz val="12"/>
        <color rgb="FF000000"/>
        <rFont val="Arial"/>
      </rPr>
      <t>.</t>
    </r>
  </si>
  <si>
    <t>(e) Reflects changes in estimates of tax rates, other variables of the Tax receivable agreement liability and changes in equity investments.</t>
  </si>
  <si>
    <t>(f) Tax impact of adjustments gives effect to the income tax related to the adjustments to Net income at the effective tax rates for each period.</t>
  </si>
  <si>
    <r>
      <rPr>
        <sz val="10"/>
        <color rgb="FF000000"/>
        <rFont val="Rocket Sans"/>
      </rPr>
      <t>(g) Reflects net income (loss) to Class A common shares from pro forma exchange and conversion of corresponding shares of our Class D common shares held by non-controlling interest holders during the periods ended. Class D common shares were surrendered and retired on June 30, 2025, the date the Up-C Collapse was effectuated</t>
    </r>
    <r>
      <rPr>
        <sz val="12"/>
        <color rgb="FF000000"/>
        <rFont val="Times New Roman"/>
      </rPr>
      <t xml:space="preserve">. </t>
    </r>
  </si>
  <si>
    <t>(h) The three and twelve months ended Decemeber 31, 2025 exclude the impact of acquistion-related expenses. The years ended December 31, 2023 and the three months ended September 30, 2023 amounts exclude the impact of the career transition program.</t>
  </si>
  <si>
    <t>(i) Consists of one-time restructuring costs associated with exiting non-core operations.</t>
  </si>
  <si>
    <t>(j) Reflects legal accrual and reversal related to a specific legal matter.</t>
  </si>
  <si>
    <t>Adjusted EBITDA Reconciliation</t>
  </si>
  <si>
    <t>Net income</t>
  </si>
  <si>
    <t>Bond interest expense (a)</t>
  </si>
  <si>
    <t>Income tax provision</t>
  </si>
  <si>
    <t>Depreciation and amortization (b)</t>
  </si>
  <si>
    <t>Change in fair value of MSRs and related liabilities due to valuation assumptions (net of hedges) (c)</t>
  </si>
  <si>
    <t>Acquisition-related expenses (d)</t>
  </si>
  <si>
    <t>Amoritization of acquired intangible assets (e)</t>
  </si>
  <si>
    <t>Other (f)</t>
  </si>
  <si>
    <t>Adjusted EBITDA</t>
  </si>
  <si>
    <t>Net income (loss)</t>
  </si>
  <si>
    <t>Income tax provision (benefit)</t>
  </si>
  <si>
    <t>Share-based compensation expense (g)</t>
  </si>
  <si>
    <t>Restructuring costs (h)</t>
  </si>
  <si>
    <t>Depreciation and amortization</t>
  </si>
  <si>
    <t>Litigation accrual reversal (i)</t>
  </si>
  <si>
    <t>Career transition program (j)</t>
  </si>
  <si>
    <r>
      <rPr>
        <sz val="10"/>
        <color rgb="FF000000"/>
        <rFont val="Rocket Sans"/>
      </rPr>
      <t xml:space="preserve">(a) </t>
    </r>
    <r>
      <rPr>
        <sz val="10"/>
        <color rgb="FF000000"/>
        <rFont val="Rocket Sans"/>
      </rPr>
      <t xml:space="preserve">Bond interest expense reflects interest incurred on the Company's Senior Notes, </t>
    </r>
    <r>
      <rPr>
        <sz val="10"/>
        <color rgb="FF000000"/>
        <rFont val="Rocket Sans"/>
      </rPr>
      <t>recognized</t>
    </r>
    <r>
      <rPr>
        <sz val="10"/>
        <color rgb="FF000000"/>
        <rFont val="Rocket Sans"/>
      </rPr>
      <t xml:space="preserve"> within Interest expense recognized on the </t>
    </r>
    <r>
      <rPr>
        <sz val="10"/>
        <color rgb="FF000000"/>
        <rFont val="Rocket Sans"/>
      </rPr>
      <t>Condensed Consolidated Statements of Income (Loss) and Comprehensive Income (Loss)</t>
    </r>
    <r>
      <rPr>
        <sz val="10"/>
        <color rgb="FF000000"/>
        <rFont val="Rocket Sans"/>
      </rPr>
      <t>.</t>
    </r>
  </si>
  <si>
    <r>
      <rPr>
        <sz val="10"/>
        <color rgb="FF000000"/>
        <rFont val="Rocket Sans"/>
      </rPr>
      <t>(</t>
    </r>
    <r>
      <rPr>
        <sz val="10"/>
        <color rgb="FF000000"/>
        <rFont val="Rocket Sans"/>
      </rPr>
      <t>b</t>
    </r>
    <r>
      <rPr>
        <sz val="10"/>
        <color rgb="FF000000"/>
        <rFont val="Rocket Sans"/>
      </rPr>
      <t xml:space="preserve">) </t>
    </r>
    <r>
      <rPr>
        <sz val="10"/>
        <color rgb="FF000000"/>
        <rFont val="Rocket Sans"/>
      </rPr>
      <t>exclude the impact of amortization of acquired intangible assets</t>
    </r>
    <r>
      <rPr>
        <sz val="10"/>
        <color rgb="FF000000"/>
        <rFont val="Rocket Sans"/>
      </rPr>
      <t xml:space="preserve"> expenses.</t>
    </r>
  </si>
  <si>
    <t>(c) Reflects changes in market interest rates and assumptions, including OAS and prepayment speeds, gains or losses on sales of MSRs during the period and the effects of contractual prepayment protection associated with sales or purchases of MSRs.</t>
  </si>
  <si>
    <t>(d) Primarily consists of transaction costs associated with the acquisitions and Up-C Collapse, such as professional service fees (including integration costs), debt financing fees related to the Bridge Facility, and severance expense (including accelerated share-based compensation).</t>
  </si>
  <si>
    <t>(e) Reflects amortization of intangible assets related to the Redfin Acquisition and the Mr. Cooper Acquisition.</t>
  </si>
  <si>
    <t>(f) Represents change in equity method investment and changes in estimates of tax rates and other variables of the Tax receivable agreement liability.</t>
  </si>
  <si>
    <t>(g) The three and twelve months ended Decemeber 31, 2025 exclude the impact of acquistion-related expenses. The years ended December 31, 2023 and the three months ended September 30, 2023 amounts exclude the impact of the career transition program.</t>
  </si>
  <si>
    <t>(h) Consists of one-time restructuring costs associated with exiting non-core operations.</t>
  </si>
  <si>
    <t>(i) Reflects legal accrual and reversal related to a specific legal matter.</t>
  </si>
  <si>
    <t>(j) Reflects net expenses associated with compensation packages, healthcare coverage, career transition services, and accelerated vesting of certain equity awards.</t>
  </si>
  <si>
    <t>GAAP Diluted Earnings (Loss) Per Share (EPS)</t>
  </si>
  <si>
    <t>($ amounts in millions, except per share amounts)</t>
  </si>
  <si>
    <t>Net (loss) income attributable to Participating Common Stock shareholders - diluted (a)</t>
  </si>
  <si>
    <t>Weighted average shares of Participating Common Stock outstanding - basic (a)</t>
  </si>
  <si>
    <t>Weighted average shares of Participating Common Stock outstanding - diluted (a)</t>
  </si>
  <si>
    <t>(Loss) earnings per share of Participating Common Stock outstanding - diluted (a)</t>
  </si>
  <si>
    <t>Net income (loss) attributable to Class A common shareholders - diluted</t>
  </si>
  <si>
    <t>Weighted average shares of Class A common stock outstanding - basic</t>
  </si>
  <si>
    <t>Weighted average shares of Class A common stock outstanding - diluted</t>
  </si>
  <si>
    <t>Earnings (loss) per share of Class A common stock outstanding - diluted</t>
  </si>
  <si>
    <t>Net (loss) income attributable to Participating Common Stock shareholders - diluted</t>
  </si>
  <si>
    <t xml:space="preserve">(Loss) earnings per share of Participating Common Stock outstanding - diluted </t>
  </si>
  <si>
    <r>
      <rPr>
        <sz val="10"/>
        <color rgb="FF000000"/>
        <rFont val="Rocket Sans"/>
      </rPr>
      <t>(a) As of June 30, 2025, the effective date of the Up-C Collapse and forward, "Participating Common Stock" includes Class A common stock and Class L common stock.</t>
    </r>
  </si>
  <si>
    <t xml:space="preserve">Adjusted Diluted Weighted Average Shares Outstanding Reconciliation </t>
  </si>
  <si>
    <t xml:space="preserve">Diluted weighted average Participating Common Stock outstanding </t>
  </si>
  <si>
    <t>Adjusted diluted earnings per share</t>
  </si>
  <si>
    <t>Diluted weighted average Participating Common Stock outstanding (a)</t>
  </si>
  <si>
    <t>Assumed pro forma conversion of Class D shares (b)</t>
  </si>
  <si>
    <t>Adjusted diluted weighted average shares outstanding</t>
  </si>
  <si>
    <t>Diluted weighted average Class A Common shares outstanding</t>
  </si>
  <si>
    <t>Adjusted diluted earnings (loss) per share</t>
  </si>
  <si>
    <t>(b) Reflects the pro forma exchange and conversion of anti-dilutive Class D common stock to Class A common stock. Class D common shares were exchanged and retired on June 30, 2025, the date the Up-C Collapse was effectuated.</t>
  </si>
  <si>
    <t>Condensed Consolidated Balance Sheets</t>
  </si>
  <si>
    <t>G</t>
  </si>
  <si>
    <t>H</t>
  </si>
  <si>
    <t>I</t>
  </si>
  <si>
    <t>J</t>
  </si>
  <si>
    <t>K</t>
  </si>
  <si>
    <t>L</t>
  </si>
  <si>
    <t>M</t>
  </si>
  <si>
    <t>N</t>
  </si>
  <si>
    <t>December 31, 2025</t>
  </si>
  <si>
    <t>March 31, 2026</t>
  </si>
  <si>
    <t>Assets</t>
  </si>
  <si>
    <t>Cash and cash equivalents</t>
  </si>
  <si>
    <t>Mortgage loans held for sale, at fair value</t>
  </si>
  <si>
    <t>Derivative assets, at fair value</t>
  </si>
  <si>
    <t>Mortgage servicing rights, at fair value</t>
  </si>
  <si>
    <t>Advance receivables, net</t>
  </si>
  <si>
    <t>Property and equipment, net</t>
  </si>
  <si>
    <t>Loans subject to repurchase right from Ginnie Mae</t>
  </si>
  <si>
    <t>Intangible assets, net</t>
  </si>
  <si>
    <t>Goodwill</t>
  </si>
  <si>
    <t>Other assets</t>
  </si>
  <si>
    <t>Total assets</t>
  </si>
  <si>
    <t>Liabilities and equity</t>
  </si>
  <si>
    <t>Liabilities</t>
  </si>
  <si>
    <t>Secured financing</t>
  </si>
  <si>
    <t>Unsecured financing</t>
  </si>
  <si>
    <t>Derivative liabilities, at fair value</t>
  </si>
  <si>
    <t>Accounts Payable and Other liabilities</t>
  </si>
  <si>
    <t>Total liabilities</t>
  </si>
  <si>
    <t>Equity</t>
  </si>
  <si>
    <t>Preferred Stock</t>
  </si>
  <si>
    <t>Class A common stock</t>
  </si>
  <si>
    <t>Class B common stock</t>
  </si>
  <si>
    <t>Class C common stock</t>
  </si>
  <si>
    <t>Class D common stock</t>
  </si>
  <si>
    <t>Class L common stock</t>
  </si>
  <si>
    <t xml:space="preserve">Additional paid-in capital </t>
  </si>
  <si>
    <t>Retained earnings</t>
  </si>
  <si>
    <t>Non-controlling interest</t>
  </si>
  <si>
    <t>Total equity</t>
  </si>
  <si>
    <t>Total liabilities and equity</t>
  </si>
  <si>
    <t xml:space="preserve">Condensed Consolidated Statements of Income </t>
  </si>
  <si>
    <t>O</t>
  </si>
  <si>
    <t>P</t>
  </si>
  <si>
    <t>Q</t>
  </si>
  <si>
    <t>3 mo. ended</t>
  </si>
  <si>
    <t>12 mo. ended</t>
  </si>
  <si>
    <t>Revenue</t>
  </si>
  <si>
    <t>Gain on sale of loans</t>
  </si>
  <si>
    <t>Gain on sale of loans excluding fair value of originated MSRs, net</t>
  </si>
  <si>
    <t>Fair value of originated MSRs</t>
  </si>
  <si>
    <t>Gain on sale of loans, net</t>
  </si>
  <si>
    <t>Loan servicing income (loss)</t>
  </si>
  <si>
    <t>Servicing fee income</t>
  </si>
  <si>
    <t>Change in fair value of MSRs, net</t>
  </si>
  <si>
    <t>Loan servicing income (loss), net</t>
  </si>
  <si>
    <t>Interest income (a)</t>
  </si>
  <si>
    <t>Other income (a)</t>
  </si>
  <si>
    <t>Total revenue, net (a)</t>
  </si>
  <si>
    <t>Expenses</t>
  </si>
  <si>
    <t>Salaries, commissions, and team member benefits</t>
  </si>
  <si>
    <t>General and administrative expenses</t>
  </si>
  <si>
    <t>Marketing and advertising expenses</t>
  </si>
  <si>
    <t>Interest expense (a)</t>
  </si>
  <si>
    <t>Other expenses (a)</t>
  </si>
  <si>
    <t>Total expenses (a)</t>
  </si>
  <si>
    <t>Income before income taxes</t>
  </si>
  <si>
    <t>(Provision for) benefit from income taxes</t>
  </si>
  <si>
    <t>Net (income) loss attributable to non-controlling interest</t>
  </si>
  <si>
    <t>(a) Beginning first quarter of 2026, we reclassified certain interest-related activity within the Condensed Consolidated Statements of Income (Loss) and Comprehensive Income (Loss). These reclassifications have no impact on previously reported consolidated net income, financial position, or cash flows. Prior period amounts that are impacted have been reclassified to conform to the current presentation. Specifically, Interest income, net was retitled to Interest income and Interest and amortization expense on non-funding debt was retitled to Interest expense. Consistent with this revised presentation, Interest expense on funding facilities, which had historically been presented as a contra-revenue component of Interest income, net, was reclassified to Interest expense. Additionally, deposit income primarily related to custodial deposits was reclassified from Other income to Interest income, and certain other interest expense was reclassified from Other expenses to Interest expense.</t>
  </si>
  <si>
    <t>(Units in thousands, $ in millions)</t>
  </si>
  <si>
    <t>Refinance market share</t>
  </si>
  <si>
    <t>N/A</t>
  </si>
  <si>
    <t>Purchase market share</t>
  </si>
  <si>
    <t>Servicing Portfolio Data</t>
  </si>
  <si>
    <t>Total serviced UPB (includes subserviced)</t>
  </si>
  <si>
    <t>MSRs UPB of loans serviced</t>
  </si>
  <si>
    <t>UPB of loans subserviced and temporarily serviced</t>
  </si>
  <si>
    <t>Total loans serviced (includes subserviced)</t>
  </si>
  <si>
    <t>Number of MSRs loans serviced</t>
  </si>
  <si>
    <t>Number of loans subserviced and temporarily serviced</t>
  </si>
  <si>
    <t>MSRs fair value multiple (a)</t>
  </si>
  <si>
    <t>Total serviced MSRs delinquency rate (60+)</t>
  </si>
  <si>
    <t>Net client retention rate (trailing twelve months) (b)</t>
  </si>
  <si>
    <t>Actual CPR rate</t>
  </si>
  <si>
    <t>Select Other Rocket Companies</t>
  </si>
  <si>
    <t>Rocket Close closings (c)</t>
  </si>
  <si>
    <t>Rocket Money paying subscribers, at period end</t>
  </si>
  <si>
    <t>Rocket Loans closed units</t>
  </si>
  <si>
    <t>Redfin real estate transactions</t>
  </si>
  <si>
    <t>Rocket Close closings</t>
  </si>
  <si>
    <t xml:space="preserve">Rocket Loans closed units </t>
  </si>
  <si>
    <t>(a) MSR fair market value multiple is a metric used to determine the relative value of the MSR asset in relation to the annualized retained servicing fee, which is the cash that the holder of the MSR asset would receive from the portfolio as of such date. It is calculated as the quotient of (a) the MSR fair market value as of a specified date divided by (b) the weighted average annualized retained servicing fee for our MSR portfolio as of such date.</t>
  </si>
  <si>
    <t>(b) This metric measures our retention across a greater percentage of our client base versus our recapture rate. We define “net client retention rate” as the number of clients that were active at the beginning of a period and which remain active at the end of the period, divided by the number of clients that were active at the beginning of the period. This metric excludes clients whose loans were sold during the period as well as clients to whom we did not actively market to due to contractual prohibitions or other business reasons. We define “active” as those clients who do not pay off their mortgage with us and originate a new mortgage with another lender during the period.</t>
  </si>
  <si>
    <t>(c) Includes all title closed units.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</si>
</sst>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0;&quot;-&quot;#0;#0;_(@_)"/>
    <numFmt numFmtId="165" formatCode="&quot;$&quot;* #,##0,,_);&quot;$&quot;* \(#,##0,,\);&quot;$&quot;* &quot;—&quot;_);_(@_)"/>
    <numFmt numFmtId="166" formatCode="* #,##0,,;* \(#,##0,,\);* &quot;—&quot;;_(@_)"/>
    <numFmt numFmtId="167" formatCode="#0.00_)%;\(#0.00\)%;#0.00_)%;_(@_)"/>
    <numFmt numFmtId="168" formatCode="&quot;$&quot;* #,##0,,_);&quot;$&quot;* \(#,##0,,\);&quot;$&quot;* #,##0,,_);_(@_)"/>
    <numFmt numFmtId="169" formatCode="#0.00_)%;\(#0.00\)%;&quot;—&quot;_)\%;_(@_)"/>
    <numFmt numFmtId="170" formatCode="* #,##0;* \(#,##0\);* &quot;—&quot;;_(@_)"/>
    <numFmt numFmtId="171" formatCode="&quot;$&quot;* #,##0.00_);&quot;$&quot;* \(#,##0.00\);&quot;$&quot;* &quot;—&quot;_);_(@_)"/>
    <numFmt numFmtId="172" formatCode="&quot;$&quot;* #,##0.00_);&quot;$&quot;* \(#,##0.00\);&quot;$&quot;* #,##0.00_);_(@_)"/>
    <numFmt numFmtId="173" formatCode="mmmm\ d\,\ yyyy"/>
    <numFmt numFmtId="174" formatCode="* #,##0.0,;* \(#,##0.0,\);* &quot;—&quot;;_(@_)"/>
    <numFmt numFmtId="175" formatCode="* #,##0.00;* \(#,##0.00\);* &quot;—&quot;;_(@_)"/>
    <numFmt numFmtId="176" formatCode="#0_)%;\(#0\)%;&quot;—&quot;_)\%;_(@_)"/>
    <numFmt numFmtId="177" formatCode="* #,##0,;* \(#,##0,\);* &quot;—&quot;;_(@_)"/>
    <numFmt numFmtId="178" formatCode="#0.0_)%;\(#0.0\)%;#0.0_)%;_(@_)"/>
    <numFmt numFmtId="179" formatCode="#0.0_)%;\(#0.0\)%;&quot;—&quot;_)\%;_(@_)"/>
  </numFmts>
  <fonts count="18"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sz val="10"/>
      <color rgb="FF000000"/>
      <name val="Rocket Sans"/>
    </font>
    <font>
      <b/>
      <sz val="14"/>
      <color rgb="FF000000"/>
      <name val="Rocket Sans"/>
    </font>
    <font>
      <sz val="14"/>
      <color rgb="FF000000"/>
      <name val="Rocket Sans"/>
    </font>
    <font>
      <b/>
      <sz val="10"/>
      <color rgb="FF000000"/>
      <name val="Rocket Sans"/>
    </font>
    <font>
      <sz val="11"/>
      <color rgb="FF000000"/>
      <name val="Rocket Sans"/>
    </font>
    <font>
      <b/>
      <sz val="16"/>
      <color rgb="FFFFFFFF"/>
      <name val="Rocket Sans"/>
    </font>
    <font>
      <sz val="11"/>
      <name val="Rocket Sans"/>
    </font>
    <font>
      <sz val="8"/>
      <color rgb="FF000000"/>
      <name val="Rocket Sans"/>
    </font>
    <font>
      <b/>
      <sz val="11"/>
      <color rgb="FFC80F31"/>
      <name val="Rocket Sans"/>
    </font>
    <font>
      <b/>
      <sz val="11"/>
      <color rgb="FFFFFFFF"/>
      <name val="Rocket Sans"/>
    </font>
    <font>
      <b/>
      <sz val="11"/>
      <color rgb="FF000000"/>
      <name val="Rocket Sans"/>
    </font>
    <font>
      <sz val="12"/>
      <color rgb="FF000000"/>
      <name val="Times New Roman"/>
    </font>
  </fonts>
  <fills count="4">
    <fill>
      <patternFill patternType="none"/>
    </fill>
    <fill>
      <patternFill patternType="gray125"/>
    </fill>
    <fill>
      <patternFill patternType="solid">
        <fgColor rgb="FFFFFFFF"/>
        <bgColor indexed="64"/>
      </patternFill>
    </fill>
    <fill>
      <patternFill patternType="solid">
        <fgColor rgb="FFC80F31"/>
        <bgColor indexed="64"/>
      </patternFill>
    </fill>
  </fills>
  <borders count="6">
    <border>
      <left/>
      <right/>
      <top/>
      <bottom/>
      <diagonal/>
    </border>
    <border>
      <left/>
      <right/>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diagonal/>
    </border>
    <border>
      <left/>
      <right/>
      <top style="thin">
        <color rgb="FF000000"/>
      </top>
      <bottom style="thin">
        <color rgb="FF000000"/>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67">
    <xf numFmtId="0" fontId="0" fillId="0" borderId="0" xfId="0"/>
    <xf numFmtId="0" fontId="1" fillId="0" borderId="0" xfId="1">
      <alignment wrapText="1"/>
    </xf>
    <xf numFmtId="0" fontId="7" fillId="2" borderId="0" xfId="0" applyFont="1" applyFill="1" applyAlignment="1">
      <alignment vertical="top" wrapText="1"/>
    </xf>
    <xf numFmtId="0" fontId="9" fillId="2" borderId="0" xfId="0" applyFont="1" applyFill="1" applyAlignment="1">
      <alignment horizontal="center" vertical="top" wrapText="1"/>
    </xf>
    <xf numFmtId="164" fontId="10" fillId="2" borderId="0" xfId="0" applyNumberFormat="1" applyFont="1" applyFill="1" applyAlignment="1">
      <alignment horizontal="center" vertical="top" wrapText="1"/>
    </xf>
    <xf numFmtId="0" fontId="6" fillId="2" borderId="0" xfId="0" applyFont="1" applyFill="1" applyAlignment="1">
      <alignment vertical="top" wrapText="1"/>
    </xf>
    <xf numFmtId="0" fontId="10" fillId="2" borderId="0" xfId="0" applyFont="1" applyFill="1" applyAlignment="1">
      <alignment horizontal="center" vertical="top" wrapText="1"/>
    </xf>
    <xf numFmtId="0" fontId="7" fillId="0" borderId="0" xfId="0" applyFont="1" applyAlignment="1">
      <alignment vertical="top" wrapText="1"/>
    </xf>
    <xf numFmtId="0" fontId="11" fillId="3" borderId="0" xfId="0" applyFont="1" applyFill="1" applyAlignment="1">
      <alignment horizontal="center" vertical="top" wrapText="1"/>
    </xf>
    <xf numFmtId="0" fontId="10" fillId="0" borderId="0" xfId="0" applyFont="1" applyAlignment="1">
      <alignment horizontal="justify" vertical="top" wrapText="1"/>
    </xf>
    <xf numFmtId="0" fontId="12" fillId="0" borderId="0" xfId="0" applyFont="1" applyAlignment="1">
      <alignment horizontal="justify" vertical="top" wrapText="1"/>
    </xf>
    <xf numFmtId="0" fontId="14" fillId="0" borderId="0" xfId="0" applyFont="1" applyAlignment="1">
      <alignment horizontal="center" vertical="top" wrapText="1"/>
    </xf>
    <xf numFmtId="0" fontId="15" fillId="3" borderId="0" xfId="0" applyFont="1" applyFill="1" applyAlignment="1">
      <alignment horizontal="center" vertical="top" wrapText="1"/>
    </xf>
    <xf numFmtId="164" fontId="14" fillId="0" borderId="0" xfId="0" applyNumberFormat="1" applyFont="1" applyAlignment="1">
      <alignment vertical="top" wrapText="1"/>
    </xf>
    <xf numFmtId="0" fontId="10" fillId="0" borderId="0" xfId="0" applyFont="1" applyAlignment="1">
      <alignment vertical="top" wrapText="1"/>
    </xf>
    <xf numFmtId="165" fontId="10" fillId="0" borderId="0" xfId="0" applyNumberFormat="1" applyFont="1" applyAlignment="1">
      <alignment vertical="top" wrapText="1"/>
    </xf>
    <xf numFmtId="165" fontId="10" fillId="0" borderId="1" xfId="0" applyNumberFormat="1" applyFont="1" applyBorder="1" applyAlignment="1">
      <alignment vertical="top" wrapText="1"/>
    </xf>
    <xf numFmtId="165" fontId="10" fillId="0" borderId="2" xfId="0" applyNumberFormat="1" applyFont="1" applyBorder="1" applyAlignment="1">
      <alignment vertical="top" wrapText="1"/>
    </xf>
    <xf numFmtId="0" fontId="10" fillId="0" borderId="2" xfId="0" applyFont="1" applyBorder="1" applyAlignment="1">
      <alignment vertical="top" wrapText="1"/>
    </xf>
    <xf numFmtId="166" fontId="10" fillId="0" borderId="1" xfId="0" applyNumberFormat="1" applyFont="1" applyBorder="1" applyAlignment="1">
      <alignment vertical="top" wrapText="1"/>
    </xf>
    <xf numFmtId="0" fontId="16" fillId="0" borderId="0" xfId="0" applyFont="1" applyAlignment="1">
      <alignment vertical="top" wrapText="1"/>
    </xf>
    <xf numFmtId="0" fontId="10" fillId="0" borderId="0" xfId="0" applyFont="1" applyAlignment="1">
      <alignment horizontal="left" vertical="top" wrapText="1"/>
    </xf>
    <xf numFmtId="167" fontId="10" fillId="0" borderId="0" xfId="0" applyNumberFormat="1" applyFont="1" applyAlignment="1">
      <alignment vertical="top" wrapText="1"/>
    </xf>
    <xf numFmtId="168" fontId="10" fillId="0" borderId="0" xfId="0" applyNumberFormat="1" applyFont="1" applyAlignment="1">
      <alignment vertical="top" wrapText="1"/>
    </xf>
    <xf numFmtId="169" fontId="10" fillId="0" borderId="0" xfId="0" applyNumberFormat="1" applyFont="1" applyAlignment="1">
      <alignment vertical="top" wrapText="1"/>
    </xf>
    <xf numFmtId="0" fontId="10" fillId="0" borderId="1" xfId="0" applyFont="1" applyBorder="1" applyAlignment="1">
      <alignment vertical="top" wrapText="1"/>
    </xf>
    <xf numFmtId="165" fontId="10" fillId="0" borderId="3" xfId="0" applyNumberFormat="1" applyFont="1" applyBorder="1" applyAlignment="1">
      <alignment vertical="top" wrapText="1"/>
    </xf>
    <xf numFmtId="0" fontId="10" fillId="0" borderId="3" xfId="0" applyFont="1" applyBorder="1" applyAlignment="1">
      <alignment vertical="top" wrapText="1"/>
    </xf>
    <xf numFmtId="0" fontId="10" fillId="0" borderId="4" xfId="0" applyFont="1" applyBorder="1" applyAlignment="1">
      <alignment vertical="top" wrapText="1"/>
    </xf>
    <xf numFmtId="0" fontId="14" fillId="0" borderId="0" xfId="0" applyFont="1" applyAlignment="1">
      <alignment vertical="top" wrapText="1"/>
    </xf>
    <xf numFmtId="166" fontId="10" fillId="0" borderId="0" xfId="0" applyNumberFormat="1" applyFont="1" applyAlignment="1">
      <alignment vertical="top" wrapText="1"/>
    </xf>
    <xf numFmtId="0" fontId="1" fillId="0" borderId="0" xfId="0" applyFont="1" applyAlignment="1">
      <alignment vertical="top" wrapText="1"/>
    </xf>
    <xf numFmtId="0" fontId="16" fillId="0" borderId="4" xfId="0" applyFont="1" applyBorder="1" applyAlignment="1">
      <alignment horizontal="center" vertical="top" wrapText="1"/>
    </xf>
    <xf numFmtId="170" fontId="10" fillId="0" borderId="0" xfId="0" applyNumberFormat="1" applyFont="1" applyAlignment="1">
      <alignment vertical="top" wrapText="1"/>
    </xf>
    <xf numFmtId="171" fontId="10" fillId="0" borderId="0" xfId="0" applyNumberFormat="1" applyFont="1" applyAlignment="1">
      <alignment vertical="top" wrapText="1"/>
    </xf>
    <xf numFmtId="0" fontId="15" fillId="3" borderId="1" xfId="0" applyFont="1" applyFill="1" applyBorder="1" applyAlignment="1">
      <alignment horizontal="center" vertical="top" wrapText="1"/>
    </xf>
    <xf numFmtId="170" fontId="10" fillId="0" borderId="3" xfId="0" applyNumberFormat="1" applyFont="1" applyBorder="1" applyAlignment="1">
      <alignment vertical="top" wrapText="1"/>
    </xf>
    <xf numFmtId="170" fontId="10" fillId="0" borderId="1" xfId="0" applyNumberFormat="1" applyFont="1" applyBorder="1" applyAlignment="1">
      <alignment vertical="top" wrapText="1"/>
    </xf>
    <xf numFmtId="172" fontId="10" fillId="0" borderId="0" xfId="0" applyNumberFormat="1" applyFont="1" applyAlignment="1">
      <alignment vertical="top" wrapText="1"/>
    </xf>
    <xf numFmtId="173" fontId="15" fillId="3" borderId="0" xfId="0" applyNumberFormat="1" applyFont="1" applyFill="1" applyAlignment="1">
      <alignment horizontal="center" vertical="top" wrapText="1"/>
    </xf>
    <xf numFmtId="165" fontId="10" fillId="0" borderId="5" xfId="0" applyNumberFormat="1" applyFont="1" applyBorder="1" applyAlignment="1">
      <alignment vertical="top" wrapText="1"/>
    </xf>
    <xf numFmtId="0" fontId="1" fillId="0" borderId="4" xfId="0" applyFont="1" applyBorder="1" applyAlignment="1">
      <alignment wrapText="1"/>
    </xf>
    <xf numFmtId="0" fontId="14" fillId="2" borderId="0" xfId="0" applyFont="1" applyFill="1" applyAlignment="1">
      <alignment horizontal="center" vertical="top" wrapText="1"/>
    </xf>
    <xf numFmtId="0" fontId="10" fillId="0" borderId="0" xfId="0" applyFont="1" applyAlignment="1">
      <alignment vertical="top" wrapText="1" indent="3"/>
    </xf>
    <xf numFmtId="0" fontId="10" fillId="0" borderId="0" xfId="0" applyFont="1" applyAlignment="1">
      <alignment vertical="top" wrapText="1" indent="2"/>
    </xf>
    <xf numFmtId="0" fontId="10" fillId="0" borderId="0" xfId="0" applyFont="1" applyAlignment="1">
      <alignment vertical="top" wrapText="1" indent="1"/>
    </xf>
    <xf numFmtId="166" fontId="10" fillId="0" borderId="5" xfId="0" applyNumberFormat="1" applyFont="1" applyBorder="1" applyAlignment="1">
      <alignment vertical="top" wrapText="1"/>
    </xf>
    <xf numFmtId="166" fontId="10" fillId="0" borderId="2" xfId="0" applyNumberFormat="1" applyFont="1" applyBorder="1" applyAlignment="1">
      <alignment vertical="top" wrapText="1"/>
    </xf>
    <xf numFmtId="0" fontId="10" fillId="0" borderId="0" xfId="0" applyFont="1" applyAlignment="1">
      <alignment horizontal="right" vertical="top" wrapText="1"/>
    </xf>
    <xf numFmtId="174" fontId="10" fillId="0" borderId="0" xfId="0" applyNumberFormat="1" applyFont="1" applyAlignment="1">
      <alignment vertical="top" wrapText="1"/>
    </xf>
    <xf numFmtId="175" fontId="10" fillId="0" borderId="0" xfId="0" applyNumberFormat="1" applyFont="1" applyAlignment="1">
      <alignment vertical="top" wrapText="1"/>
    </xf>
    <xf numFmtId="176" fontId="10" fillId="0" borderId="0" xfId="0" applyNumberFormat="1" applyFont="1" applyAlignment="1">
      <alignment vertical="top" wrapText="1"/>
    </xf>
    <xf numFmtId="177" fontId="10" fillId="0" borderId="0" xfId="0" applyNumberFormat="1" applyFont="1" applyAlignment="1">
      <alignment vertical="top" wrapText="1"/>
    </xf>
    <xf numFmtId="0" fontId="16" fillId="0" borderId="0" xfId="0" applyFont="1" applyAlignment="1">
      <alignment horizontal="center" vertical="top" wrapText="1"/>
    </xf>
    <xf numFmtId="178" fontId="10" fillId="0" borderId="0" xfId="0" applyNumberFormat="1" applyFont="1" applyAlignment="1">
      <alignment horizontal="right" vertical="top" wrapText="1"/>
    </xf>
    <xf numFmtId="179" fontId="10" fillId="0" borderId="0" xfId="0" applyNumberFormat="1" applyFont="1" applyAlignment="1">
      <alignment horizontal="right" vertical="top" wrapText="1"/>
    </xf>
    <xf numFmtId="0" fontId="6" fillId="2" borderId="0" xfId="0" applyFont="1" applyFill="1" applyAlignment="1">
      <alignment horizontal="center" vertical="top" wrapText="1"/>
    </xf>
    <xf numFmtId="0" fontId="8" fillId="2" borderId="0" xfId="0" applyFont="1" applyFill="1" applyAlignment="1">
      <alignment vertical="top" wrapText="1"/>
    </xf>
    <xf numFmtId="0" fontId="7" fillId="2" borderId="0" xfId="0" applyFont="1" applyFill="1" applyAlignment="1">
      <alignment vertical="top" wrapText="1"/>
    </xf>
    <xf numFmtId="0" fontId="6" fillId="2" borderId="0" xfId="0" applyFont="1" applyFill="1" applyAlignment="1">
      <alignment vertical="top" wrapText="1"/>
    </xf>
    <xf numFmtId="0" fontId="7" fillId="0" borderId="0" xfId="0" applyFont="1" applyAlignment="1">
      <alignment vertical="top" wrapText="1"/>
    </xf>
    <xf numFmtId="0" fontId="0" fillId="0" borderId="0" xfId="0"/>
    <xf numFmtId="0" fontId="6" fillId="0" borderId="0" xfId="0" applyFont="1" applyAlignment="1">
      <alignment vertical="top" wrapText="1"/>
    </xf>
    <xf numFmtId="0" fontId="13" fillId="0" borderId="0" xfId="0" applyFont="1" applyAlignment="1">
      <alignment vertical="top" wrapText="1"/>
    </xf>
    <xf numFmtId="0" fontId="6" fillId="0" borderId="0" xfId="0" applyFont="1" applyAlignment="1">
      <alignment horizontal="left" vertical="top" wrapText="1"/>
    </xf>
    <xf numFmtId="0" fontId="6" fillId="0" borderId="0" xfId="0" applyFont="1" applyAlignment="1">
      <alignment wrapText="1"/>
    </xf>
    <xf numFmtId="0" fontId="6" fillId="0" borderId="0" xfId="0" applyFont="1" applyAlignment="1">
      <alignment horizontal="justify" vertical="top"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50000</xdr:rowOff>
    </xdr:from>
    <xdr:ext cx="3139344" cy="771755"/>
    <xdr:pic>
      <xdr:nvPicPr>
        <xdr:cNvPr id="2" name="L-RocketCompanies-Stacked-RGB.jpg" descr="L-RocketCompanies-Stacked-RGB.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3139344" cy="77175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2"/>
  <sheetViews>
    <sheetView showRuler="0" workbookViewId="0">
      <selection activeCell="F17" sqref="F17"/>
    </sheetView>
  </sheetViews>
  <sheetFormatPr defaultColWidth="13.7109375" defaultRowHeight="12.75" x14ac:dyDescent="0.2"/>
  <cols>
    <col min="1" max="1" width="4.28515625" customWidth="1"/>
    <col min="2" max="2" width="109.28515625" customWidth="1"/>
    <col min="3" max="3" width="6.28515625" customWidth="1"/>
  </cols>
  <sheetData>
    <row r="1" spans="1:3" ht="69.2" customHeight="1" x14ac:dyDescent="0.2">
      <c r="A1" s="56"/>
      <c r="B1" s="56"/>
      <c r="C1" s="56"/>
    </row>
    <row r="2" spans="1:3" ht="15" customHeight="1" x14ac:dyDescent="0.2">
      <c r="A2" s="5"/>
      <c r="B2" s="5"/>
      <c r="C2" s="5"/>
    </row>
    <row r="3" spans="1:3" ht="20.100000000000001" customHeight="1" x14ac:dyDescent="0.2">
      <c r="A3" s="58" t="s">
        <v>0</v>
      </c>
      <c r="B3" s="58"/>
      <c r="C3" s="58"/>
    </row>
    <row r="4" spans="1:3" ht="20.100000000000001" customHeight="1" x14ac:dyDescent="0.2">
      <c r="A4" s="57" t="s">
        <v>1</v>
      </c>
      <c r="B4" s="57"/>
      <c r="C4" s="57"/>
    </row>
    <row r="5" spans="1:3" ht="15.75" customHeight="1" x14ac:dyDescent="0.2">
      <c r="A5" s="5"/>
      <c r="B5" s="5"/>
      <c r="C5" s="3" t="s">
        <v>2</v>
      </c>
    </row>
    <row r="6" spans="1:3" ht="20.100000000000001" customHeight="1" x14ac:dyDescent="0.2">
      <c r="A6" s="5"/>
      <c r="B6" s="2" t="s">
        <v>3</v>
      </c>
      <c r="C6" s="4">
        <v>1</v>
      </c>
    </row>
    <row r="7" spans="1:3" ht="20.100000000000001" customHeight="1" x14ac:dyDescent="0.2">
      <c r="A7" s="5"/>
      <c r="B7" s="2" t="s">
        <v>4</v>
      </c>
      <c r="C7" s="4">
        <v>2</v>
      </c>
    </row>
    <row r="8" spans="1:3" ht="20.100000000000001" customHeight="1" x14ac:dyDescent="0.2">
      <c r="A8" s="5"/>
      <c r="B8" s="2" t="s">
        <v>5</v>
      </c>
      <c r="C8" s="4">
        <v>3</v>
      </c>
    </row>
    <row r="9" spans="1:3" ht="20.100000000000001" customHeight="1" x14ac:dyDescent="0.2">
      <c r="A9" s="5"/>
      <c r="B9" s="2" t="s">
        <v>6</v>
      </c>
      <c r="C9" s="6"/>
    </row>
    <row r="10" spans="1:3" ht="20.100000000000001" customHeight="1" x14ac:dyDescent="0.2">
      <c r="A10" s="5"/>
      <c r="B10" s="2" t="s">
        <v>7</v>
      </c>
      <c r="C10" s="4">
        <v>4</v>
      </c>
    </row>
    <row r="11" spans="1:3" ht="20.100000000000001" customHeight="1" x14ac:dyDescent="0.2">
      <c r="A11" s="5"/>
      <c r="B11" s="2" t="s">
        <v>8</v>
      </c>
      <c r="C11" s="4">
        <v>5</v>
      </c>
    </row>
    <row r="12" spans="1:3" ht="20.100000000000001" customHeight="1" x14ac:dyDescent="0.2">
      <c r="A12" s="5"/>
      <c r="B12" s="2" t="s">
        <v>9</v>
      </c>
      <c r="C12" s="4">
        <v>6</v>
      </c>
    </row>
    <row r="13" spans="1:3" ht="20.100000000000001" customHeight="1" x14ac:dyDescent="0.2">
      <c r="A13" s="5"/>
      <c r="B13" s="2" t="s">
        <v>10</v>
      </c>
      <c r="C13" s="4">
        <v>7</v>
      </c>
    </row>
    <row r="14" spans="1:3" ht="20.100000000000001" customHeight="1" x14ac:dyDescent="0.2">
      <c r="A14" s="5"/>
      <c r="B14" s="2" t="s">
        <v>11</v>
      </c>
      <c r="C14" s="4">
        <v>8</v>
      </c>
    </row>
    <row r="15" spans="1:3" ht="20.100000000000001" customHeight="1" x14ac:dyDescent="0.2">
      <c r="A15" s="5"/>
      <c r="B15" s="2" t="s">
        <v>12</v>
      </c>
      <c r="C15" s="4">
        <v>9</v>
      </c>
    </row>
    <row r="16" spans="1:3" ht="20.100000000000001" customHeight="1" x14ac:dyDescent="0.2">
      <c r="A16" s="5"/>
      <c r="B16" s="2" t="s">
        <v>13</v>
      </c>
      <c r="C16" s="4">
        <v>10</v>
      </c>
    </row>
    <row r="17" spans="1:3" ht="20.100000000000001" customHeight="1" x14ac:dyDescent="0.2">
      <c r="A17" s="5"/>
      <c r="B17" s="2" t="s">
        <v>14</v>
      </c>
      <c r="C17" s="4">
        <v>11</v>
      </c>
    </row>
    <row r="18" spans="1:3" ht="15" customHeight="1" x14ac:dyDescent="0.2">
      <c r="A18" s="5"/>
      <c r="B18" s="5"/>
      <c r="C18" s="5"/>
    </row>
    <row r="19" spans="1:3" ht="15" customHeight="1" x14ac:dyDescent="0.2">
      <c r="A19" s="5"/>
      <c r="B19" s="5"/>
      <c r="C19" s="5"/>
    </row>
    <row r="20" spans="1:3" ht="26.65" customHeight="1" x14ac:dyDescent="0.2">
      <c r="A20" s="59" t="s">
        <v>15</v>
      </c>
      <c r="B20" s="59"/>
      <c r="C20" s="59"/>
    </row>
    <row r="21" spans="1:3" ht="15" customHeight="1" x14ac:dyDescent="0.2">
      <c r="A21" s="5"/>
      <c r="B21" s="5"/>
      <c r="C21" s="5"/>
    </row>
    <row r="22" spans="1:3" ht="15" customHeight="1" x14ac:dyDescent="0.2">
      <c r="A22" s="5"/>
      <c r="B22" s="5"/>
      <c r="C22" s="5"/>
    </row>
  </sheetData>
  <mergeCells count="4">
    <mergeCell ref="A1:C1"/>
    <mergeCell ref="A4:C4"/>
    <mergeCell ref="A3:C3"/>
    <mergeCell ref="A20:C20"/>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40"/>
  <sheetViews>
    <sheetView workbookViewId="0">
      <pane xSplit="2" ySplit="5" topLeftCell="C6" activePane="bottomRight" state="frozen"/>
      <selection pane="topRight"/>
      <selection pane="bottomLeft"/>
      <selection pane="bottomRight" activeCell="J51" sqref="J51"/>
    </sheetView>
  </sheetViews>
  <sheetFormatPr defaultColWidth="13.7109375" defaultRowHeight="12.75" x14ac:dyDescent="0.2"/>
  <cols>
    <col min="1" max="1" width="3.85546875" bestFit="1" customWidth="1"/>
    <col min="2" max="2" width="70.85546875" customWidth="1"/>
    <col min="3" max="4" width="19.85546875" customWidth="1"/>
    <col min="5" max="6" width="24.42578125" customWidth="1"/>
    <col min="7" max="8" width="19.85546875" customWidth="1"/>
    <col min="9" max="9" width="24.28515625" customWidth="1"/>
    <col min="10" max="10" width="23" customWidth="1"/>
    <col min="11" max="11" width="21.85546875" customWidth="1"/>
    <col min="12" max="12" width="18.140625" customWidth="1"/>
    <col min="13" max="13" width="23" customWidth="1"/>
    <col min="14" max="15" width="21.85546875" customWidth="1"/>
  </cols>
  <sheetData>
    <row r="1" spans="1:15" ht="20.100000000000001" customHeight="1" x14ac:dyDescent="0.2">
      <c r="A1" s="60" t="s">
        <v>16</v>
      </c>
      <c r="B1" s="61"/>
      <c r="C1" s="61"/>
      <c r="D1" s="61"/>
      <c r="E1" s="61"/>
      <c r="F1" s="61"/>
      <c r="G1" s="61"/>
      <c r="H1" s="61"/>
      <c r="I1" s="61"/>
      <c r="J1" s="61"/>
      <c r="K1" s="61"/>
      <c r="L1" s="61"/>
      <c r="M1" s="61"/>
      <c r="N1" s="61"/>
      <c r="O1" s="61"/>
    </row>
    <row r="2" spans="1:15" ht="20.100000000000001" customHeight="1" x14ac:dyDescent="0.2">
      <c r="A2" s="60" t="s">
        <v>140</v>
      </c>
      <c r="B2" s="61"/>
      <c r="C2" s="61"/>
      <c r="D2" s="61"/>
      <c r="E2" s="61"/>
      <c r="F2" s="61"/>
      <c r="G2" s="61"/>
      <c r="H2" s="61"/>
      <c r="I2" s="61"/>
      <c r="J2" s="61"/>
      <c r="K2" s="61"/>
      <c r="L2" s="61"/>
      <c r="M2" s="61"/>
      <c r="N2" s="61"/>
      <c r="O2" s="61"/>
    </row>
    <row r="3" spans="1:15" ht="15.75" customHeight="1" x14ac:dyDescent="0.2">
      <c r="A3" s="62" t="s">
        <v>28</v>
      </c>
      <c r="B3" s="61"/>
      <c r="C3" s="61"/>
      <c r="D3" s="61"/>
      <c r="E3" s="61"/>
      <c r="F3" s="61"/>
      <c r="G3" s="61"/>
      <c r="H3" s="61"/>
      <c r="I3" s="61"/>
      <c r="J3" s="61"/>
      <c r="K3" s="61"/>
      <c r="L3" s="61"/>
      <c r="M3" s="61"/>
      <c r="N3" s="61"/>
      <c r="O3" s="61"/>
    </row>
    <row r="4" spans="1:15" ht="13.35" customHeight="1" x14ac:dyDescent="0.2">
      <c r="A4" s="63" t="s">
        <v>119</v>
      </c>
      <c r="B4" s="61"/>
      <c r="C4" s="61"/>
      <c r="D4" s="61"/>
      <c r="E4" s="61"/>
      <c r="F4" s="61"/>
      <c r="G4" s="61"/>
      <c r="H4" s="61"/>
      <c r="I4" s="61"/>
      <c r="J4" s="61"/>
      <c r="K4" s="61"/>
      <c r="L4" s="61"/>
      <c r="M4" s="61"/>
      <c r="N4" s="61"/>
      <c r="O4" s="61"/>
    </row>
    <row r="5" spans="1:15" ht="16.7" customHeight="1" x14ac:dyDescent="0.2">
      <c r="B5" s="11" t="s">
        <v>30</v>
      </c>
      <c r="C5" s="11" t="s">
        <v>31</v>
      </c>
      <c r="D5" s="11" t="s">
        <v>32</v>
      </c>
      <c r="E5" s="11" t="s">
        <v>33</v>
      </c>
      <c r="F5" s="11" t="s">
        <v>34</v>
      </c>
      <c r="G5" s="11" t="s">
        <v>35</v>
      </c>
      <c r="H5" s="11" t="s">
        <v>141</v>
      </c>
      <c r="I5" s="11" t="s">
        <v>142</v>
      </c>
      <c r="J5" s="11" t="s">
        <v>143</v>
      </c>
      <c r="K5" s="11" t="s">
        <v>144</v>
      </c>
      <c r="L5" s="11" t="s">
        <v>145</v>
      </c>
      <c r="M5" s="11" t="s">
        <v>146</v>
      </c>
      <c r="N5" s="11" t="s">
        <v>147</v>
      </c>
      <c r="O5" s="11" t="s">
        <v>148</v>
      </c>
    </row>
    <row r="6" spans="1:15" ht="16.7" customHeight="1" x14ac:dyDescent="0.2">
      <c r="A6" s="13">
        <v>1</v>
      </c>
      <c r="C6" s="39">
        <v>45016</v>
      </c>
      <c r="D6" s="39">
        <v>45107</v>
      </c>
      <c r="E6" s="39">
        <v>45199</v>
      </c>
      <c r="F6" s="39">
        <v>45291</v>
      </c>
      <c r="G6" s="39">
        <v>45382</v>
      </c>
      <c r="H6" s="39">
        <v>45473</v>
      </c>
      <c r="I6" s="39">
        <v>45565</v>
      </c>
      <c r="J6" s="39">
        <v>45657</v>
      </c>
      <c r="K6" s="39">
        <v>45747</v>
      </c>
      <c r="L6" s="39">
        <v>45838</v>
      </c>
      <c r="M6" s="39">
        <v>45930</v>
      </c>
      <c r="N6" s="39" t="s">
        <v>149</v>
      </c>
      <c r="O6" s="39" t="s">
        <v>150</v>
      </c>
    </row>
    <row r="7" spans="1:15" ht="16.7" customHeight="1" x14ac:dyDescent="0.2">
      <c r="A7" s="13">
        <f t="shared" ref="A7:A39" si="0">A6+1</f>
        <v>2</v>
      </c>
      <c r="B7" s="20" t="s">
        <v>151</v>
      </c>
    </row>
    <row r="8" spans="1:15" ht="16.7" customHeight="1" x14ac:dyDescent="0.2">
      <c r="A8" s="13">
        <f t="shared" si="0"/>
        <v>3</v>
      </c>
      <c r="B8" s="14" t="s">
        <v>152</v>
      </c>
      <c r="C8" s="15">
        <v>893000000</v>
      </c>
      <c r="D8" s="15">
        <v>883000000</v>
      </c>
      <c r="E8" s="15">
        <v>957000000</v>
      </c>
      <c r="F8" s="15">
        <v>1108000000</v>
      </c>
      <c r="G8" s="15">
        <v>861000000</v>
      </c>
      <c r="H8" s="15">
        <v>1309000000</v>
      </c>
      <c r="I8" s="15">
        <v>1228000000</v>
      </c>
      <c r="J8" s="15">
        <v>1273000000</v>
      </c>
      <c r="K8" s="15">
        <v>1409000000</v>
      </c>
      <c r="L8" s="15">
        <v>5091000000</v>
      </c>
      <c r="M8" s="15">
        <v>5836000000</v>
      </c>
      <c r="N8" s="15">
        <v>2696000000</v>
      </c>
      <c r="O8" s="15">
        <v>2687000000</v>
      </c>
    </row>
    <row r="9" spans="1:15" ht="16.7" customHeight="1" x14ac:dyDescent="0.2">
      <c r="A9" s="13">
        <f t="shared" si="0"/>
        <v>4</v>
      </c>
      <c r="B9" s="14" t="s">
        <v>153</v>
      </c>
      <c r="C9" s="30">
        <v>8439000000</v>
      </c>
      <c r="D9" s="30">
        <v>8444000000</v>
      </c>
      <c r="E9" s="30">
        <v>8013000000</v>
      </c>
      <c r="F9" s="30">
        <v>6542000000</v>
      </c>
      <c r="G9" s="30">
        <v>9416000000</v>
      </c>
      <c r="H9" s="30">
        <v>9487000000</v>
      </c>
      <c r="I9" s="30">
        <v>10978000000</v>
      </c>
      <c r="J9" s="30">
        <v>9020000000</v>
      </c>
      <c r="K9" s="30">
        <v>9599000000</v>
      </c>
      <c r="L9" s="30">
        <v>11169000000</v>
      </c>
      <c r="M9" s="30">
        <v>11658000000</v>
      </c>
      <c r="N9" s="30">
        <v>15471000000</v>
      </c>
      <c r="O9" s="30">
        <v>13928000000</v>
      </c>
    </row>
    <row r="10" spans="1:15" ht="16.7" customHeight="1" x14ac:dyDescent="0.2">
      <c r="A10" s="13">
        <f t="shared" si="0"/>
        <v>5</v>
      </c>
      <c r="B10" s="14" t="s">
        <v>154</v>
      </c>
      <c r="C10" s="30">
        <v>187000000</v>
      </c>
      <c r="D10" s="30">
        <v>235000000</v>
      </c>
      <c r="E10" s="30">
        <v>261000000</v>
      </c>
      <c r="F10" s="30">
        <v>159000000</v>
      </c>
      <c r="G10" s="30">
        <v>203000000</v>
      </c>
      <c r="H10" s="30">
        <v>183000000</v>
      </c>
      <c r="I10" s="30">
        <v>236000000</v>
      </c>
      <c r="J10" s="30">
        <v>192000000</v>
      </c>
      <c r="K10" s="30">
        <v>288000000</v>
      </c>
      <c r="L10" s="30">
        <v>392000000</v>
      </c>
      <c r="M10" s="30">
        <v>330000000</v>
      </c>
      <c r="N10" s="30">
        <v>360000000</v>
      </c>
      <c r="O10" s="30">
        <v>734000000</v>
      </c>
    </row>
    <row r="11" spans="1:15" ht="16.7" customHeight="1" x14ac:dyDescent="0.2">
      <c r="A11" s="13">
        <f t="shared" si="0"/>
        <v>6</v>
      </c>
      <c r="B11" s="14" t="s">
        <v>155</v>
      </c>
      <c r="C11" s="30">
        <v>6670000000</v>
      </c>
      <c r="D11" s="30">
        <v>6444000000</v>
      </c>
      <c r="E11" s="30">
        <v>6678000000</v>
      </c>
      <c r="F11" s="30">
        <v>6440000000</v>
      </c>
      <c r="G11" s="30">
        <v>6691000000</v>
      </c>
      <c r="H11" s="30">
        <v>7163000000</v>
      </c>
      <c r="I11" s="30">
        <v>6811000000</v>
      </c>
      <c r="J11" s="30">
        <v>7633000000</v>
      </c>
      <c r="K11" s="30">
        <v>7350000000</v>
      </c>
      <c r="L11" s="30">
        <v>7567000000</v>
      </c>
      <c r="M11" s="30">
        <v>7364000000</v>
      </c>
      <c r="N11" s="30">
        <v>19442000000</v>
      </c>
      <c r="O11" s="30">
        <v>19377000000</v>
      </c>
    </row>
    <row r="12" spans="1:15" ht="16.7" customHeight="1" x14ac:dyDescent="0.2">
      <c r="A12" s="13">
        <f t="shared" si="0"/>
        <v>7</v>
      </c>
      <c r="B12" s="14" t="s">
        <v>156</v>
      </c>
      <c r="C12" s="30">
        <v>358000000</v>
      </c>
      <c r="D12" s="30">
        <v>360000000</v>
      </c>
      <c r="E12" s="30">
        <v>353000000</v>
      </c>
      <c r="F12" s="30">
        <v>447000000</v>
      </c>
      <c r="G12" s="30">
        <v>400000000</v>
      </c>
      <c r="H12" s="30">
        <v>417000000</v>
      </c>
      <c r="I12" s="30">
        <v>423000000</v>
      </c>
      <c r="J12" s="30">
        <v>559000000</v>
      </c>
      <c r="K12" s="30">
        <v>512000000</v>
      </c>
      <c r="L12" s="30">
        <v>474000000</v>
      </c>
      <c r="M12" s="30">
        <v>424000000</v>
      </c>
      <c r="N12" s="30">
        <v>2040000000</v>
      </c>
      <c r="O12" s="30">
        <v>1623000000</v>
      </c>
    </row>
    <row r="13" spans="1:15" ht="16.7" customHeight="1" x14ac:dyDescent="0.2">
      <c r="A13" s="13">
        <f t="shared" si="0"/>
        <v>8</v>
      </c>
      <c r="B13" s="14" t="s">
        <v>157</v>
      </c>
      <c r="C13" s="30">
        <v>267000000</v>
      </c>
      <c r="D13" s="30">
        <v>263000000</v>
      </c>
      <c r="E13" s="30">
        <v>256000000</v>
      </c>
      <c r="F13" s="30">
        <v>251000000</v>
      </c>
      <c r="G13" s="30">
        <v>243000000</v>
      </c>
      <c r="H13" s="30">
        <v>233000000</v>
      </c>
      <c r="I13" s="30">
        <v>229000000</v>
      </c>
      <c r="J13" s="30">
        <v>214000000</v>
      </c>
      <c r="K13" s="30">
        <v>203000000</v>
      </c>
      <c r="L13" s="30">
        <v>194000000</v>
      </c>
      <c r="M13" s="30">
        <v>201000000</v>
      </c>
      <c r="N13" s="30">
        <v>260000000</v>
      </c>
      <c r="O13" s="30">
        <v>273000000</v>
      </c>
    </row>
    <row r="14" spans="1:15" ht="16.7" customHeight="1" x14ac:dyDescent="0.2">
      <c r="A14" s="13">
        <f t="shared" si="0"/>
        <v>9</v>
      </c>
      <c r="B14" s="14" t="s">
        <v>158</v>
      </c>
      <c r="C14" s="30">
        <v>1627000000</v>
      </c>
      <c r="D14" s="30">
        <v>1477000000</v>
      </c>
      <c r="E14" s="30">
        <v>1381000000</v>
      </c>
      <c r="F14" s="30">
        <v>1533000000</v>
      </c>
      <c r="G14" s="30">
        <v>1602000000</v>
      </c>
      <c r="H14" s="30">
        <v>1945000000</v>
      </c>
      <c r="I14" s="30">
        <v>2283000000</v>
      </c>
      <c r="J14" s="30">
        <v>2785000000</v>
      </c>
      <c r="K14" s="30">
        <v>2759000000</v>
      </c>
      <c r="L14" s="30">
        <v>2492000000</v>
      </c>
      <c r="M14" s="30">
        <v>2843000000</v>
      </c>
      <c r="N14" s="30">
        <v>5125000000</v>
      </c>
      <c r="O14" s="30">
        <v>5365000000</v>
      </c>
    </row>
    <row r="15" spans="1:15" ht="16.7" customHeight="1" x14ac:dyDescent="0.2">
      <c r="A15" s="13">
        <f t="shared" si="0"/>
        <v>10</v>
      </c>
      <c r="B15" s="14" t="s">
        <v>159</v>
      </c>
      <c r="C15" s="30">
        <v>117000000</v>
      </c>
      <c r="D15" s="30">
        <v>112000000</v>
      </c>
      <c r="E15" s="30">
        <v>106000000</v>
      </c>
      <c r="F15" s="30">
        <v>100000000</v>
      </c>
      <c r="G15" s="30">
        <v>110000000</v>
      </c>
      <c r="H15" s="30">
        <v>104000000</v>
      </c>
      <c r="I15" s="30">
        <v>98000000</v>
      </c>
      <c r="J15" s="30">
        <v>91000000</v>
      </c>
      <c r="K15" s="30">
        <v>88000000</v>
      </c>
      <c r="L15" s="30">
        <v>85000000</v>
      </c>
      <c r="M15" s="30">
        <v>914000000</v>
      </c>
      <c r="N15" s="30">
        <v>2224000000</v>
      </c>
      <c r="O15" s="30">
        <v>2109000000</v>
      </c>
    </row>
    <row r="16" spans="1:15" ht="16.7" customHeight="1" x14ac:dyDescent="0.2">
      <c r="A16" s="13">
        <f t="shared" si="0"/>
        <v>11</v>
      </c>
      <c r="B16" s="14" t="s">
        <v>160</v>
      </c>
      <c r="C16" s="30">
        <v>1136000000</v>
      </c>
      <c r="D16" s="30">
        <v>1136000000</v>
      </c>
      <c r="E16" s="30">
        <v>1136000000</v>
      </c>
      <c r="F16" s="30">
        <v>1136000000</v>
      </c>
      <c r="G16" s="30">
        <v>1136000000</v>
      </c>
      <c r="H16" s="30">
        <v>1136000000</v>
      </c>
      <c r="I16" s="30">
        <v>1136000000</v>
      </c>
      <c r="J16" s="30">
        <v>1136000000</v>
      </c>
      <c r="K16" s="30">
        <v>1136000000</v>
      </c>
      <c r="L16" s="30">
        <v>1136000000</v>
      </c>
      <c r="M16" s="30">
        <v>2369000000</v>
      </c>
      <c r="N16" s="30">
        <v>10611000000</v>
      </c>
      <c r="O16" s="30">
        <v>10611000000</v>
      </c>
    </row>
    <row r="17" spans="1:15" ht="16.7" customHeight="1" x14ac:dyDescent="0.2">
      <c r="A17" s="13">
        <f t="shared" si="0"/>
        <v>12</v>
      </c>
      <c r="B17" s="14" t="s">
        <v>161</v>
      </c>
      <c r="C17" s="19">
        <v>1508000000</v>
      </c>
      <c r="D17" s="19">
        <v>1502000000</v>
      </c>
      <c r="E17" s="19">
        <v>1508000000</v>
      </c>
      <c r="F17" s="19">
        <v>1516000000</v>
      </c>
      <c r="G17" s="19">
        <v>1557000000</v>
      </c>
      <c r="H17" s="19">
        <v>1672000000</v>
      </c>
      <c r="I17" s="19">
        <v>1696000000</v>
      </c>
      <c r="J17" s="19">
        <v>1607000000</v>
      </c>
      <c r="K17" s="19">
        <v>1907000000</v>
      </c>
      <c r="L17" s="19">
        <v>1760000000</v>
      </c>
      <c r="M17" s="19">
        <v>1637000000</v>
      </c>
      <c r="N17" s="19">
        <v>2456000000</v>
      </c>
      <c r="O17" s="19">
        <v>2732000000</v>
      </c>
    </row>
    <row r="18" spans="1:15" ht="16.7" customHeight="1" x14ac:dyDescent="0.2">
      <c r="A18" s="13">
        <f t="shared" si="0"/>
        <v>13</v>
      </c>
      <c r="B18" s="14" t="s">
        <v>162</v>
      </c>
      <c r="C18" s="26">
        <f t="shared" ref="C18:O18" si="1">SUM(C8:C17)</f>
        <v>21202000000</v>
      </c>
      <c r="D18" s="26">
        <f t="shared" si="1"/>
        <v>20856000000</v>
      </c>
      <c r="E18" s="26">
        <f t="shared" si="1"/>
        <v>20649000000</v>
      </c>
      <c r="F18" s="26">
        <f t="shared" si="1"/>
        <v>19232000000</v>
      </c>
      <c r="G18" s="26">
        <f t="shared" si="1"/>
        <v>22219000000</v>
      </c>
      <c r="H18" s="26">
        <f t="shared" si="1"/>
        <v>23649000000</v>
      </c>
      <c r="I18" s="26">
        <f t="shared" si="1"/>
        <v>25118000000</v>
      </c>
      <c r="J18" s="26">
        <f t="shared" si="1"/>
        <v>24510000000</v>
      </c>
      <c r="K18" s="26">
        <f t="shared" si="1"/>
        <v>25251000000</v>
      </c>
      <c r="L18" s="26">
        <f t="shared" si="1"/>
        <v>30360000000</v>
      </c>
      <c r="M18" s="26">
        <f t="shared" si="1"/>
        <v>33576000000</v>
      </c>
      <c r="N18" s="26">
        <f t="shared" si="1"/>
        <v>60685000000</v>
      </c>
      <c r="O18" s="26">
        <f t="shared" si="1"/>
        <v>59439000000</v>
      </c>
    </row>
    <row r="19" spans="1:15" ht="16.7" customHeight="1" x14ac:dyDescent="0.2">
      <c r="A19" s="13">
        <f t="shared" si="0"/>
        <v>14</v>
      </c>
      <c r="C19" s="28"/>
      <c r="D19" s="28"/>
      <c r="E19" s="28"/>
      <c r="F19" s="28"/>
      <c r="G19" s="28"/>
      <c r="H19" s="28"/>
      <c r="I19" s="28"/>
      <c r="J19" s="28"/>
      <c r="K19" s="28"/>
      <c r="L19" s="28"/>
      <c r="M19" s="28"/>
      <c r="N19" s="28"/>
      <c r="O19" s="28"/>
    </row>
    <row r="20" spans="1:15" ht="16.7" customHeight="1" x14ac:dyDescent="0.2">
      <c r="A20" s="13">
        <f t="shared" si="0"/>
        <v>15</v>
      </c>
      <c r="B20" s="20" t="s">
        <v>163</v>
      </c>
    </row>
    <row r="21" spans="1:15" ht="16.7" customHeight="1" x14ac:dyDescent="0.2">
      <c r="A21" s="13">
        <f t="shared" si="0"/>
        <v>16</v>
      </c>
      <c r="B21" s="20" t="s">
        <v>164</v>
      </c>
    </row>
    <row r="22" spans="1:15" ht="16.7" customHeight="1" x14ac:dyDescent="0.2">
      <c r="A22" s="13">
        <f t="shared" si="0"/>
        <v>17</v>
      </c>
      <c r="B22" s="14" t="s">
        <v>165</v>
      </c>
      <c r="C22" s="15">
        <v>5660000000</v>
      </c>
      <c r="D22" s="15">
        <v>5250000000</v>
      </c>
      <c r="E22" s="15">
        <v>4927000000</v>
      </c>
      <c r="F22" s="15">
        <v>3571000000</v>
      </c>
      <c r="G22" s="15">
        <v>6317000000</v>
      </c>
      <c r="H22" s="15">
        <v>7157000000</v>
      </c>
      <c r="I22" s="15">
        <v>8606000000</v>
      </c>
      <c r="J22" s="15">
        <v>6801000000</v>
      </c>
      <c r="K22" s="15">
        <v>7690000000</v>
      </c>
      <c r="L22" s="15">
        <v>9549000000</v>
      </c>
      <c r="M22" s="15">
        <v>10578000000</v>
      </c>
      <c r="N22" s="15">
        <v>17936000000</v>
      </c>
      <c r="O22" s="15">
        <v>15882000000</v>
      </c>
    </row>
    <row r="23" spans="1:15" ht="16.7" customHeight="1" x14ac:dyDescent="0.2">
      <c r="A23" s="13">
        <f t="shared" si="0"/>
        <v>18</v>
      </c>
      <c r="B23" s="14" t="s">
        <v>166</v>
      </c>
      <c r="C23" s="15">
        <v>4029000000</v>
      </c>
      <c r="D23" s="15">
        <v>4031000000</v>
      </c>
      <c r="E23" s="15">
        <v>4032000000</v>
      </c>
      <c r="F23" s="15">
        <v>4033000000</v>
      </c>
      <c r="G23" s="15">
        <v>4035000000</v>
      </c>
      <c r="H23" s="15">
        <v>4036000000</v>
      </c>
      <c r="I23" s="15">
        <v>4038000000</v>
      </c>
      <c r="J23" s="15">
        <v>4039000000</v>
      </c>
      <c r="K23" s="15">
        <v>4040000000</v>
      </c>
      <c r="L23" s="15">
        <v>8000000000</v>
      </c>
      <c r="M23" s="15">
        <v>8538000000</v>
      </c>
      <c r="N23" s="15">
        <v>10423000000</v>
      </c>
      <c r="O23" s="15">
        <v>10430000000</v>
      </c>
    </row>
    <row r="24" spans="1:15" ht="16.7" customHeight="1" x14ac:dyDescent="0.2">
      <c r="A24" s="13">
        <f t="shared" si="0"/>
        <v>19</v>
      </c>
      <c r="B24" s="14" t="s">
        <v>167</v>
      </c>
      <c r="C24" s="30">
        <v>88000000</v>
      </c>
      <c r="D24" s="30">
        <v>13000000</v>
      </c>
      <c r="E24" s="30">
        <v>16000000</v>
      </c>
      <c r="F24" s="30">
        <v>143000000</v>
      </c>
      <c r="G24" s="30">
        <v>23000000</v>
      </c>
      <c r="H24" s="30">
        <v>9000000</v>
      </c>
      <c r="I24" s="30">
        <v>63000000</v>
      </c>
      <c r="J24" s="30">
        <v>11000000</v>
      </c>
      <c r="K24" s="30">
        <v>85000000</v>
      </c>
      <c r="L24" s="30">
        <v>164000000</v>
      </c>
      <c r="M24" s="30">
        <v>65000000</v>
      </c>
      <c r="N24" s="30">
        <v>145000000</v>
      </c>
      <c r="O24" s="30">
        <v>360000000</v>
      </c>
    </row>
    <row r="25" spans="1:15" ht="16.7" customHeight="1" x14ac:dyDescent="0.2">
      <c r="A25" s="13">
        <f t="shared" si="0"/>
        <v>20</v>
      </c>
      <c r="B25" s="14" t="s">
        <v>158</v>
      </c>
      <c r="C25" s="30">
        <v>1627000000</v>
      </c>
      <c r="D25" s="30">
        <v>1477000000</v>
      </c>
      <c r="E25" s="30">
        <v>1381000000</v>
      </c>
      <c r="F25" s="30">
        <v>1533000000</v>
      </c>
      <c r="G25" s="30">
        <v>1602000000</v>
      </c>
      <c r="H25" s="30">
        <v>1945000000</v>
      </c>
      <c r="I25" s="30">
        <v>2283000000</v>
      </c>
      <c r="J25" s="30">
        <v>2785000000</v>
      </c>
      <c r="K25" s="30">
        <v>2759000000</v>
      </c>
      <c r="L25" s="30">
        <v>2492000000</v>
      </c>
      <c r="M25" s="30">
        <v>2843000000</v>
      </c>
      <c r="N25" s="30">
        <v>5125000000</v>
      </c>
      <c r="O25" s="30">
        <v>5365000000</v>
      </c>
    </row>
    <row r="26" spans="1:15" ht="16.7" customHeight="1" x14ac:dyDescent="0.2">
      <c r="A26" s="13">
        <f t="shared" si="0"/>
        <v>21</v>
      </c>
      <c r="B26" s="14" t="s">
        <v>168</v>
      </c>
      <c r="C26" s="19">
        <v>1689000000</v>
      </c>
      <c r="D26" s="19">
        <v>1720000000</v>
      </c>
      <c r="E26" s="19">
        <v>1786000000</v>
      </c>
      <c r="F26" s="19">
        <v>1650000000</v>
      </c>
      <c r="G26" s="19">
        <v>1633000000</v>
      </c>
      <c r="H26" s="19">
        <v>1688000000</v>
      </c>
      <c r="I26" s="19">
        <v>1776000000</v>
      </c>
      <c r="J26" s="19">
        <v>1831000000</v>
      </c>
      <c r="K26" s="19">
        <v>2093000000</v>
      </c>
      <c r="L26" s="19">
        <v>2706000000</v>
      </c>
      <c r="M26" s="19">
        <v>2701000000</v>
      </c>
      <c r="N26" s="19">
        <v>4158000000</v>
      </c>
      <c r="O26" s="19">
        <v>4172000000</v>
      </c>
    </row>
    <row r="27" spans="1:15" ht="16.7" customHeight="1" x14ac:dyDescent="0.2">
      <c r="A27" s="13">
        <f t="shared" si="0"/>
        <v>22</v>
      </c>
      <c r="B27" s="14" t="s">
        <v>169</v>
      </c>
      <c r="C27" s="40">
        <f t="shared" ref="C27:O27" si="2">SUM(C22:C26)</f>
        <v>13093000000</v>
      </c>
      <c r="D27" s="40">
        <f t="shared" si="2"/>
        <v>12491000000</v>
      </c>
      <c r="E27" s="40">
        <f t="shared" si="2"/>
        <v>12142000000</v>
      </c>
      <c r="F27" s="40">
        <f t="shared" si="2"/>
        <v>10930000000</v>
      </c>
      <c r="G27" s="40">
        <f t="shared" si="2"/>
        <v>13610000000</v>
      </c>
      <c r="H27" s="40">
        <f t="shared" si="2"/>
        <v>14835000000</v>
      </c>
      <c r="I27" s="40">
        <f t="shared" si="2"/>
        <v>16766000000</v>
      </c>
      <c r="J27" s="40">
        <f t="shared" si="2"/>
        <v>15467000000</v>
      </c>
      <c r="K27" s="40">
        <f t="shared" si="2"/>
        <v>16667000000</v>
      </c>
      <c r="L27" s="40">
        <f t="shared" si="2"/>
        <v>22911000000</v>
      </c>
      <c r="M27" s="40">
        <f t="shared" si="2"/>
        <v>24725000000</v>
      </c>
      <c r="N27" s="40">
        <f t="shared" si="2"/>
        <v>37787000000</v>
      </c>
      <c r="O27" s="40">
        <f t="shared" si="2"/>
        <v>36209000000</v>
      </c>
    </row>
    <row r="28" spans="1:15" ht="16.7" customHeight="1" x14ac:dyDescent="0.2">
      <c r="A28" s="13">
        <f t="shared" si="0"/>
        <v>23</v>
      </c>
      <c r="B28" s="20" t="s">
        <v>170</v>
      </c>
      <c r="C28" s="18"/>
      <c r="D28" s="18"/>
      <c r="E28" s="18"/>
      <c r="F28" s="18"/>
      <c r="G28" s="18"/>
      <c r="H28" s="18"/>
      <c r="I28" s="18"/>
      <c r="J28" s="18"/>
      <c r="K28" s="18"/>
      <c r="L28" s="18"/>
      <c r="M28" s="18"/>
      <c r="N28" s="18"/>
      <c r="O28" s="18"/>
    </row>
    <row r="29" spans="1:15" ht="16.7" customHeight="1" x14ac:dyDescent="0.2">
      <c r="A29" s="13">
        <f t="shared" si="0"/>
        <v>24</v>
      </c>
      <c r="B29" s="14" t="s">
        <v>171</v>
      </c>
      <c r="C29" s="30">
        <v>0</v>
      </c>
      <c r="D29" s="30">
        <v>0</v>
      </c>
      <c r="E29" s="30">
        <v>0</v>
      </c>
      <c r="F29" s="30">
        <v>0</v>
      </c>
      <c r="G29" s="30">
        <v>0</v>
      </c>
      <c r="H29" s="30">
        <v>0</v>
      </c>
      <c r="I29" s="30">
        <v>0</v>
      </c>
      <c r="J29" s="30">
        <v>0</v>
      </c>
      <c r="K29" s="30">
        <v>0</v>
      </c>
      <c r="L29" s="30">
        <v>0</v>
      </c>
      <c r="M29" s="30">
        <v>0</v>
      </c>
      <c r="N29" s="30">
        <v>0</v>
      </c>
      <c r="O29" s="30">
        <v>0</v>
      </c>
    </row>
    <row r="30" spans="1:15" ht="16.7" customHeight="1" x14ac:dyDescent="0.2">
      <c r="A30" s="13">
        <f t="shared" si="0"/>
        <v>25</v>
      </c>
      <c r="B30" s="14" t="s">
        <v>172</v>
      </c>
      <c r="C30" s="30">
        <v>0</v>
      </c>
      <c r="D30" s="30">
        <v>0</v>
      </c>
      <c r="E30" s="30">
        <v>0</v>
      </c>
      <c r="F30" s="30">
        <v>0</v>
      </c>
      <c r="G30" s="30">
        <v>0</v>
      </c>
      <c r="H30" s="30">
        <v>0</v>
      </c>
      <c r="I30" s="30">
        <v>0</v>
      </c>
      <c r="J30" s="30">
        <v>0</v>
      </c>
      <c r="K30" s="30">
        <v>0</v>
      </c>
      <c r="L30" s="30">
        <v>0</v>
      </c>
      <c r="M30" s="30">
        <v>0</v>
      </c>
      <c r="N30" s="30">
        <v>0</v>
      </c>
      <c r="O30" s="30">
        <v>0</v>
      </c>
    </row>
    <row r="31" spans="1:15" ht="16.7" customHeight="1" x14ac:dyDescent="0.2">
      <c r="A31" s="13">
        <f t="shared" si="0"/>
        <v>26</v>
      </c>
      <c r="B31" s="14" t="s">
        <v>173</v>
      </c>
      <c r="C31" s="30">
        <v>0</v>
      </c>
      <c r="D31" s="30">
        <v>0</v>
      </c>
      <c r="E31" s="30">
        <v>0</v>
      </c>
      <c r="F31" s="30">
        <v>0</v>
      </c>
      <c r="G31" s="30">
        <v>0</v>
      </c>
      <c r="H31" s="30">
        <v>0</v>
      </c>
      <c r="I31" s="30">
        <v>0</v>
      </c>
      <c r="J31" s="30">
        <v>0</v>
      </c>
      <c r="K31" s="30">
        <v>0</v>
      </c>
      <c r="L31" s="30">
        <v>0</v>
      </c>
      <c r="M31" s="30">
        <v>0</v>
      </c>
      <c r="N31" s="30">
        <v>0</v>
      </c>
      <c r="O31" s="30">
        <v>0</v>
      </c>
    </row>
    <row r="32" spans="1:15" ht="16.7" customHeight="1" x14ac:dyDescent="0.2">
      <c r="A32" s="13">
        <f t="shared" si="0"/>
        <v>27</v>
      </c>
      <c r="B32" s="14" t="s">
        <v>174</v>
      </c>
      <c r="C32" s="30">
        <v>0</v>
      </c>
      <c r="D32" s="30">
        <v>0</v>
      </c>
      <c r="E32" s="30">
        <v>0</v>
      </c>
      <c r="F32" s="30">
        <v>0</v>
      </c>
      <c r="G32" s="30">
        <v>0</v>
      </c>
      <c r="H32" s="30">
        <v>0</v>
      </c>
      <c r="I32" s="30">
        <v>0</v>
      </c>
      <c r="J32" s="30">
        <v>0</v>
      </c>
      <c r="K32" s="30">
        <v>0</v>
      </c>
      <c r="L32" s="30">
        <v>0</v>
      </c>
      <c r="M32" s="30">
        <v>0</v>
      </c>
      <c r="N32" s="30">
        <v>0</v>
      </c>
      <c r="O32" s="30">
        <v>0</v>
      </c>
    </row>
    <row r="33" spans="1:15" ht="16.7" customHeight="1" x14ac:dyDescent="0.2">
      <c r="A33" s="13">
        <f t="shared" si="0"/>
        <v>28</v>
      </c>
      <c r="B33" s="14" t="s">
        <v>175</v>
      </c>
      <c r="C33" s="30">
        <v>0</v>
      </c>
      <c r="D33" s="30">
        <v>0</v>
      </c>
      <c r="E33" s="30">
        <v>0</v>
      </c>
      <c r="F33" s="30">
        <v>0</v>
      </c>
      <c r="G33" s="30">
        <v>0</v>
      </c>
      <c r="H33" s="30">
        <v>0</v>
      </c>
      <c r="I33" s="30">
        <v>0</v>
      </c>
      <c r="J33" s="30">
        <v>0</v>
      </c>
      <c r="K33" s="30">
        <v>0</v>
      </c>
      <c r="L33" s="30">
        <v>0</v>
      </c>
      <c r="M33" s="30">
        <v>0</v>
      </c>
      <c r="N33" s="30">
        <v>0</v>
      </c>
      <c r="O33" s="30">
        <v>0</v>
      </c>
    </row>
    <row r="34" spans="1:15" ht="16.7" customHeight="1" x14ac:dyDescent="0.2">
      <c r="A34" s="13">
        <f t="shared" si="0"/>
        <v>29</v>
      </c>
      <c r="B34" s="14" t="s">
        <v>176</v>
      </c>
      <c r="C34" s="30">
        <v>0</v>
      </c>
      <c r="D34" s="30">
        <v>0</v>
      </c>
      <c r="E34" s="30">
        <v>0</v>
      </c>
      <c r="F34" s="30">
        <v>0</v>
      </c>
      <c r="G34" s="30">
        <v>0</v>
      </c>
      <c r="H34" s="30">
        <v>0</v>
      </c>
      <c r="I34" s="30">
        <v>0</v>
      </c>
      <c r="J34" s="30">
        <v>0</v>
      </c>
      <c r="K34" s="30">
        <v>0</v>
      </c>
      <c r="L34" s="30">
        <v>0</v>
      </c>
      <c r="M34" s="30">
        <v>0</v>
      </c>
      <c r="N34" s="30">
        <v>0</v>
      </c>
      <c r="O34" s="30">
        <v>0</v>
      </c>
    </row>
    <row r="35" spans="1:15" ht="16.7" customHeight="1" x14ac:dyDescent="0.2">
      <c r="A35" s="13">
        <f t="shared" si="0"/>
        <v>30</v>
      </c>
      <c r="B35" s="14" t="s">
        <v>177</v>
      </c>
      <c r="C35" s="30">
        <v>295000000</v>
      </c>
      <c r="D35" s="30">
        <v>302000000</v>
      </c>
      <c r="E35" s="30">
        <v>317000000</v>
      </c>
      <c r="F35" s="30">
        <v>341000000</v>
      </c>
      <c r="G35" s="30">
        <v>351000000</v>
      </c>
      <c r="H35" s="30">
        <v>358000000</v>
      </c>
      <c r="I35" s="30">
        <v>373000000</v>
      </c>
      <c r="J35" s="30">
        <v>389000000</v>
      </c>
      <c r="K35" s="30">
        <v>404000000</v>
      </c>
      <c r="L35" s="30">
        <v>7270000000</v>
      </c>
      <c r="M35" s="30">
        <v>8796000000</v>
      </c>
      <c r="N35" s="30">
        <v>22774000000</v>
      </c>
      <c r="O35" s="30">
        <v>22809000000</v>
      </c>
    </row>
    <row r="36" spans="1:15" ht="16.7" customHeight="1" x14ac:dyDescent="0.2">
      <c r="A36" s="13">
        <f t="shared" si="0"/>
        <v>31</v>
      </c>
      <c r="B36" s="14" t="s">
        <v>178</v>
      </c>
      <c r="C36" s="30">
        <v>281000000</v>
      </c>
      <c r="D36" s="30">
        <v>289000000</v>
      </c>
      <c r="E36" s="30">
        <v>295000000</v>
      </c>
      <c r="F36" s="30">
        <v>284000000</v>
      </c>
      <c r="G36" s="30">
        <v>300000000</v>
      </c>
      <c r="H36" s="30">
        <v>301000000</v>
      </c>
      <c r="I36" s="30">
        <v>279000000</v>
      </c>
      <c r="J36" s="30">
        <v>313000000</v>
      </c>
      <c r="K36" s="30">
        <v>180000000</v>
      </c>
      <c r="L36" s="30">
        <v>179000000</v>
      </c>
      <c r="M36" s="30">
        <v>55000000</v>
      </c>
      <c r="N36" s="30">
        <v>124000000</v>
      </c>
      <c r="O36" s="30">
        <v>421000000</v>
      </c>
    </row>
    <row r="37" spans="1:15" ht="16.7" customHeight="1" x14ac:dyDescent="0.2">
      <c r="A37" s="13">
        <f t="shared" si="0"/>
        <v>32</v>
      </c>
      <c r="B37" s="14" t="s">
        <v>179</v>
      </c>
      <c r="C37" s="19">
        <v>7533000000</v>
      </c>
      <c r="D37" s="19">
        <v>7774000000</v>
      </c>
      <c r="E37" s="19">
        <v>7895000000</v>
      </c>
      <c r="F37" s="19">
        <v>7677000000</v>
      </c>
      <c r="G37" s="19">
        <v>7958000000</v>
      </c>
      <c r="H37" s="19">
        <v>8155000000</v>
      </c>
      <c r="I37" s="19">
        <v>7700000000</v>
      </c>
      <c r="J37" s="19">
        <v>8341000000</v>
      </c>
      <c r="K37" s="19">
        <v>8000000000</v>
      </c>
      <c r="L37" s="19">
        <v>0</v>
      </c>
      <c r="M37" s="19">
        <v>0</v>
      </c>
      <c r="N37" s="19">
        <v>0</v>
      </c>
      <c r="O37" s="19">
        <v>0</v>
      </c>
    </row>
    <row r="38" spans="1:15" ht="16.7" customHeight="1" x14ac:dyDescent="0.2">
      <c r="A38" s="13">
        <f t="shared" si="0"/>
        <v>33</v>
      </c>
      <c r="B38" s="14" t="s">
        <v>180</v>
      </c>
      <c r="C38" s="40">
        <f t="shared" ref="C38:O38" si="3">SUM(C30:C37)</f>
        <v>8109000000</v>
      </c>
      <c r="D38" s="40">
        <f t="shared" si="3"/>
        <v>8365000000</v>
      </c>
      <c r="E38" s="40">
        <f t="shared" si="3"/>
        <v>8507000000</v>
      </c>
      <c r="F38" s="40">
        <f t="shared" si="3"/>
        <v>8302000000</v>
      </c>
      <c r="G38" s="40">
        <f t="shared" si="3"/>
        <v>8609000000</v>
      </c>
      <c r="H38" s="40">
        <f t="shared" si="3"/>
        <v>8814000000</v>
      </c>
      <c r="I38" s="40">
        <f t="shared" si="3"/>
        <v>8352000000</v>
      </c>
      <c r="J38" s="40">
        <f t="shared" si="3"/>
        <v>9043000000</v>
      </c>
      <c r="K38" s="40">
        <f t="shared" si="3"/>
        <v>8584000000</v>
      </c>
      <c r="L38" s="40">
        <f t="shared" si="3"/>
        <v>7449000000</v>
      </c>
      <c r="M38" s="40">
        <f t="shared" si="3"/>
        <v>8851000000</v>
      </c>
      <c r="N38" s="40">
        <f t="shared" si="3"/>
        <v>22898000000</v>
      </c>
      <c r="O38" s="40">
        <f t="shared" si="3"/>
        <v>23230000000</v>
      </c>
    </row>
    <row r="39" spans="1:15" ht="16.7" customHeight="1" x14ac:dyDescent="0.2">
      <c r="A39" s="13">
        <f t="shared" si="0"/>
        <v>34</v>
      </c>
      <c r="B39" s="14" t="s">
        <v>181</v>
      </c>
      <c r="C39" s="26">
        <f t="shared" ref="C39:O39" si="4">C27+C38</f>
        <v>21202000000</v>
      </c>
      <c r="D39" s="26">
        <f t="shared" si="4"/>
        <v>20856000000</v>
      </c>
      <c r="E39" s="26">
        <f t="shared" si="4"/>
        <v>20649000000</v>
      </c>
      <c r="F39" s="26">
        <f t="shared" si="4"/>
        <v>19232000000</v>
      </c>
      <c r="G39" s="26">
        <f t="shared" si="4"/>
        <v>22219000000</v>
      </c>
      <c r="H39" s="26">
        <f t="shared" si="4"/>
        <v>23649000000</v>
      </c>
      <c r="I39" s="26">
        <f t="shared" si="4"/>
        <v>25118000000</v>
      </c>
      <c r="J39" s="26">
        <f t="shared" si="4"/>
        <v>24510000000</v>
      </c>
      <c r="K39" s="26">
        <f t="shared" si="4"/>
        <v>25251000000</v>
      </c>
      <c r="L39" s="26">
        <f t="shared" si="4"/>
        <v>30360000000</v>
      </c>
      <c r="M39" s="26">
        <f t="shared" si="4"/>
        <v>33576000000</v>
      </c>
      <c r="N39" s="26">
        <f t="shared" si="4"/>
        <v>60685000000</v>
      </c>
      <c r="O39" s="26">
        <f t="shared" si="4"/>
        <v>59439000000</v>
      </c>
    </row>
    <row r="40" spans="1:15" x14ac:dyDescent="0.2">
      <c r="C40" s="41"/>
      <c r="D40" s="41"/>
      <c r="E40" s="41"/>
      <c r="F40" s="41"/>
      <c r="G40" s="41"/>
      <c r="H40" s="41"/>
      <c r="I40" s="41"/>
      <c r="J40" s="41"/>
      <c r="K40" s="41"/>
      <c r="L40" s="41"/>
      <c r="M40" s="41"/>
      <c r="N40" s="41"/>
      <c r="O40" s="41"/>
    </row>
  </sheetData>
  <mergeCells count="4">
    <mergeCell ref="A1:O1"/>
    <mergeCell ref="A2:O2"/>
    <mergeCell ref="A3:O3"/>
    <mergeCell ref="A4:O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7"/>
  <sheetViews>
    <sheetView workbookViewId="0">
      <pane xSplit="2" ySplit="5" topLeftCell="C6" activePane="bottomRight" state="frozen"/>
      <selection pane="topRight"/>
      <selection pane="bottomLeft"/>
      <selection pane="bottomRight" activeCell="J36" sqref="J36"/>
    </sheetView>
  </sheetViews>
  <sheetFormatPr defaultColWidth="13.7109375" defaultRowHeight="12.75" x14ac:dyDescent="0.2"/>
  <cols>
    <col min="1" max="1" width="4.28515625" customWidth="1"/>
    <col min="2" max="2" width="82.140625" customWidth="1"/>
    <col min="3" max="4" width="19.85546875" customWidth="1"/>
    <col min="5" max="7" width="24.42578125" customWidth="1"/>
    <col min="8" max="9" width="19.85546875" customWidth="1"/>
    <col min="10" max="10" width="23" customWidth="1"/>
    <col min="11" max="14" width="21.85546875" customWidth="1"/>
    <col min="15" max="17" width="23.7109375" customWidth="1"/>
    <col min="18" max="18" width="17.28515625" customWidth="1"/>
  </cols>
  <sheetData>
    <row r="1" spans="1:18" ht="20.100000000000001" customHeight="1" x14ac:dyDescent="0.2">
      <c r="A1" s="60" t="s">
        <v>16</v>
      </c>
      <c r="B1" s="61"/>
      <c r="C1" s="61"/>
      <c r="D1" s="61"/>
      <c r="E1" s="61"/>
      <c r="F1" s="61"/>
      <c r="G1" s="61"/>
      <c r="H1" s="61"/>
      <c r="I1" s="61"/>
      <c r="J1" s="61"/>
      <c r="K1" s="61"/>
      <c r="L1" s="61"/>
      <c r="M1" s="61"/>
      <c r="N1" s="61"/>
      <c r="O1" s="61"/>
      <c r="P1" s="61"/>
      <c r="Q1" s="61"/>
    </row>
    <row r="2" spans="1:18" ht="20.100000000000001" customHeight="1" x14ac:dyDescent="0.2">
      <c r="A2" s="60" t="s">
        <v>182</v>
      </c>
      <c r="B2" s="61"/>
      <c r="C2" s="61"/>
      <c r="D2" s="61"/>
      <c r="E2" s="61"/>
      <c r="F2" s="61"/>
      <c r="G2" s="61"/>
      <c r="H2" s="61"/>
      <c r="I2" s="61"/>
      <c r="J2" s="61"/>
      <c r="K2" s="61"/>
      <c r="L2" s="61"/>
      <c r="M2" s="61"/>
      <c r="N2" s="61"/>
      <c r="O2" s="61"/>
      <c r="P2" s="61"/>
      <c r="Q2" s="61"/>
    </row>
    <row r="3" spans="1:18" ht="15.75" customHeight="1" x14ac:dyDescent="0.2">
      <c r="A3" s="62" t="s">
        <v>28</v>
      </c>
      <c r="B3" s="61"/>
      <c r="C3" s="61"/>
      <c r="D3" s="61"/>
      <c r="E3" s="61"/>
      <c r="F3" s="61"/>
      <c r="G3" s="61"/>
      <c r="H3" s="61"/>
      <c r="I3" s="61"/>
      <c r="J3" s="61"/>
      <c r="K3" s="61"/>
      <c r="L3" s="61"/>
      <c r="M3" s="61"/>
      <c r="N3" s="61"/>
      <c r="O3" s="61"/>
      <c r="P3" s="61"/>
      <c r="Q3" s="61"/>
    </row>
    <row r="4" spans="1:18" ht="13.35" customHeight="1" x14ac:dyDescent="0.2">
      <c r="A4" s="63" t="s">
        <v>29</v>
      </c>
      <c r="B4" s="61"/>
      <c r="C4" s="61"/>
      <c r="D4" s="61"/>
      <c r="E4" s="61"/>
      <c r="F4" s="61"/>
      <c r="G4" s="61"/>
      <c r="H4" s="61"/>
      <c r="I4" s="61"/>
      <c r="J4" s="61"/>
      <c r="K4" s="61"/>
      <c r="L4" s="61"/>
      <c r="M4" s="61"/>
      <c r="N4" s="61"/>
      <c r="O4" s="61"/>
      <c r="P4" s="61"/>
      <c r="Q4" s="61"/>
    </row>
    <row r="5" spans="1:18" ht="16.7" customHeight="1" x14ac:dyDescent="0.2">
      <c r="B5" s="42" t="s">
        <v>30</v>
      </c>
      <c r="C5" s="42" t="s">
        <v>31</v>
      </c>
      <c r="D5" s="42" t="s">
        <v>32</v>
      </c>
      <c r="E5" s="42" t="s">
        <v>33</v>
      </c>
      <c r="F5" s="42" t="s">
        <v>34</v>
      </c>
      <c r="G5" s="42" t="s">
        <v>35</v>
      </c>
      <c r="H5" s="42" t="s">
        <v>141</v>
      </c>
      <c r="I5" s="42" t="s">
        <v>142</v>
      </c>
      <c r="J5" s="42" t="s">
        <v>143</v>
      </c>
      <c r="K5" s="42" t="s">
        <v>144</v>
      </c>
      <c r="L5" s="42" t="s">
        <v>145</v>
      </c>
      <c r="M5" s="42" t="s">
        <v>146</v>
      </c>
      <c r="N5" s="42" t="s">
        <v>147</v>
      </c>
      <c r="O5" s="42" t="s">
        <v>148</v>
      </c>
      <c r="P5" s="42" t="s">
        <v>183</v>
      </c>
      <c r="Q5" s="42" t="s">
        <v>184</v>
      </c>
      <c r="R5" s="42" t="s">
        <v>185</v>
      </c>
    </row>
    <row r="6" spans="1:18" ht="16.7" customHeight="1" x14ac:dyDescent="0.2">
      <c r="A6" s="13">
        <v>1</v>
      </c>
      <c r="C6" s="12" t="s">
        <v>186</v>
      </c>
      <c r="D6" s="12" t="s">
        <v>186</v>
      </c>
      <c r="E6" s="12" t="s">
        <v>186</v>
      </c>
      <c r="F6" s="12" t="s">
        <v>186</v>
      </c>
      <c r="G6" s="12" t="s">
        <v>187</v>
      </c>
      <c r="H6" s="12" t="s">
        <v>186</v>
      </c>
      <c r="I6" s="12" t="s">
        <v>186</v>
      </c>
      <c r="J6" s="12" t="s">
        <v>186</v>
      </c>
      <c r="K6" s="12" t="s">
        <v>186</v>
      </c>
      <c r="L6" s="12" t="s">
        <v>187</v>
      </c>
      <c r="M6" s="12" t="s">
        <v>186</v>
      </c>
      <c r="N6" s="12" t="s">
        <v>186</v>
      </c>
      <c r="O6" s="12" t="s">
        <v>186</v>
      </c>
      <c r="P6" s="12" t="s">
        <v>186</v>
      </c>
      <c r="Q6" s="12" t="s">
        <v>187</v>
      </c>
      <c r="R6" s="12" t="s">
        <v>186</v>
      </c>
    </row>
    <row r="7" spans="1:18" ht="16.7" customHeight="1" x14ac:dyDescent="0.2">
      <c r="A7" s="13">
        <f t="shared" ref="A7:A34" si="0">A6+1</f>
        <v>2</v>
      </c>
      <c r="C7" s="39">
        <v>45016</v>
      </c>
      <c r="D7" s="39">
        <v>45107</v>
      </c>
      <c r="E7" s="39">
        <v>45199</v>
      </c>
      <c r="F7" s="39">
        <v>45291</v>
      </c>
      <c r="G7" s="39">
        <v>45291</v>
      </c>
      <c r="H7" s="39">
        <v>45382</v>
      </c>
      <c r="I7" s="39">
        <v>45473</v>
      </c>
      <c r="J7" s="39">
        <v>45565</v>
      </c>
      <c r="K7" s="39">
        <v>45657</v>
      </c>
      <c r="L7" s="39">
        <v>45657</v>
      </c>
      <c r="M7" s="39">
        <v>45747</v>
      </c>
      <c r="N7" s="39">
        <v>45838</v>
      </c>
      <c r="O7" s="39">
        <v>45930</v>
      </c>
      <c r="P7" s="39">
        <v>46022</v>
      </c>
      <c r="Q7" s="39">
        <v>46022</v>
      </c>
      <c r="R7" s="39">
        <v>46112</v>
      </c>
    </row>
    <row r="8" spans="1:18" ht="16.7" customHeight="1" x14ac:dyDescent="0.2">
      <c r="A8" s="13">
        <f t="shared" si="0"/>
        <v>3</v>
      </c>
      <c r="B8" s="14" t="s">
        <v>188</v>
      </c>
    </row>
    <row r="9" spans="1:18" ht="16.7" customHeight="1" x14ac:dyDescent="0.2">
      <c r="A9" s="13">
        <f t="shared" si="0"/>
        <v>4</v>
      </c>
      <c r="B9" s="43" t="s">
        <v>189</v>
      </c>
    </row>
    <row r="10" spans="1:18" ht="16.7" customHeight="1" x14ac:dyDescent="0.2">
      <c r="A10" s="13">
        <f t="shared" si="0"/>
        <v>5</v>
      </c>
      <c r="B10" s="43" t="s">
        <v>190</v>
      </c>
      <c r="C10" s="15">
        <v>265000000</v>
      </c>
      <c r="D10" s="15">
        <v>280000000</v>
      </c>
      <c r="E10" s="15">
        <v>241000000</v>
      </c>
      <c r="F10" s="15">
        <v>188000000</v>
      </c>
      <c r="G10" s="15">
        <v>974000000</v>
      </c>
      <c r="H10" s="15">
        <v>476000000</v>
      </c>
      <c r="I10" s="15">
        <v>414000000</v>
      </c>
      <c r="J10" s="15">
        <v>506000000</v>
      </c>
      <c r="K10" s="15">
        <v>287000000</v>
      </c>
      <c r="L10" s="15">
        <v>1683000000</v>
      </c>
      <c r="M10" s="15">
        <v>507000000</v>
      </c>
      <c r="N10" s="15">
        <v>472000000</v>
      </c>
      <c r="O10" s="15">
        <v>641000000</v>
      </c>
      <c r="P10" s="15">
        <v>465000000</v>
      </c>
      <c r="Q10" s="15">
        <v>2086000000</v>
      </c>
      <c r="R10" s="15">
        <v>688000000</v>
      </c>
    </row>
    <row r="11" spans="1:18" ht="16.7" customHeight="1" x14ac:dyDescent="0.2">
      <c r="A11" s="13">
        <f t="shared" si="0"/>
        <v>6</v>
      </c>
      <c r="B11" s="44" t="s">
        <v>191</v>
      </c>
      <c r="C11" s="19">
        <v>205000000</v>
      </c>
      <c r="D11" s="19">
        <v>314000000</v>
      </c>
      <c r="E11" s="19">
        <v>331000000</v>
      </c>
      <c r="F11" s="19">
        <v>242000000</v>
      </c>
      <c r="G11" s="19">
        <v>1092000000</v>
      </c>
      <c r="H11" s="19">
        <v>223000000</v>
      </c>
      <c r="I11" s="19">
        <v>345000000</v>
      </c>
      <c r="J11" s="19">
        <v>338000000</v>
      </c>
      <c r="K11" s="19">
        <v>424000000</v>
      </c>
      <c r="L11" s="19">
        <v>1330000000</v>
      </c>
      <c r="M11" s="19">
        <v>265000000</v>
      </c>
      <c r="N11" s="19">
        <v>344000000</v>
      </c>
      <c r="O11" s="19">
        <v>386000000</v>
      </c>
      <c r="P11" s="19">
        <v>727000000</v>
      </c>
      <c r="Q11" s="19">
        <v>1721000000</v>
      </c>
      <c r="R11" s="19">
        <v>688000000</v>
      </c>
    </row>
    <row r="12" spans="1:18" ht="16.7" customHeight="1" x14ac:dyDescent="0.2">
      <c r="A12" s="13">
        <f t="shared" si="0"/>
        <v>7</v>
      </c>
      <c r="B12" s="45" t="s">
        <v>192</v>
      </c>
      <c r="C12" s="17">
        <v>470000000</v>
      </c>
      <c r="D12" s="17">
        <v>594000000</v>
      </c>
      <c r="E12" s="17">
        <v>572000000</v>
      </c>
      <c r="F12" s="17">
        <v>430000000</v>
      </c>
      <c r="G12" s="17">
        <v>2066000000</v>
      </c>
      <c r="H12" s="17">
        <v>699000000</v>
      </c>
      <c r="I12" s="17">
        <v>759000000</v>
      </c>
      <c r="J12" s="17">
        <v>844000000</v>
      </c>
      <c r="K12" s="17">
        <v>711000000</v>
      </c>
      <c r="L12" s="17">
        <v>3013000000</v>
      </c>
      <c r="M12" s="17">
        <v>772000000</v>
      </c>
      <c r="N12" s="17">
        <v>816000000</v>
      </c>
      <c r="O12" s="17">
        <v>1027000000</v>
      </c>
      <c r="P12" s="17">
        <v>1192000000</v>
      </c>
      <c r="Q12" s="17">
        <v>3807000000</v>
      </c>
      <c r="R12" s="17">
        <v>1376000000</v>
      </c>
    </row>
    <row r="13" spans="1:18" ht="16.7" customHeight="1" x14ac:dyDescent="0.2">
      <c r="A13" s="13">
        <f t="shared" si="0"/>
        <v>8</v>
      </c>
      <c r="B13" s="44" t="s">
        <v>193</v>
      </c>
      <c r="D13" s="14"/>
      <c r="E13" s="14"/>
      <c r="F13" s="14"/>
      <c r="G13" s="14"/>
      <c r="H13" s="14"/>
      <c r="I13" s="14"/>
      <c r="J13" s="14"/>
      <c r="K13" s="14"/>
      <c r="L13" s="14"/>
      <c r="M13" s="14"/>
      <c r="N13" s="14"/>
      <c r="O13" s="14"/>
      <c r="P13" s="14"/>
      <c r="Q13" s="14"/>
      <c r="R13" s="14"/>
    </row>
    <row r="14" spans="1:18" ht="16.7" customHeight="1" x14ac:dyDescent="0.2">
      <c r="A14" s="13">
        <f t="shared" si="0"/>
        <v>9</v>
      </c>
      <c r="B14" s="43" t="s">
        <v>194</v>
      </c>
      <c r="C14" s="15">
        <v>366000000</v>
      </c>
      <c r="D14" s="15">
        <v>344000000</v>
      </c>
      <c r="E14" s="15">
        <v>344000000</v>
      </c>
      <c r="F14" s="15">
        <v>348000000</v>
      </c>
      <c r="G14" s="15">
        <v>1402000000</v>
      </c>
      <c r="H14" s="15">
        <v>346000000</v>
      </c>
      <c r="I14" s="15">
        <v>354000000</v>
      </c>
      <c r="J14" s="15">
        <v>374000000</v>
      </c>
      <c r="K14" s="15">
        <v>388000000</v>
      </c>
      <c r="L14" s="15">
        <v>1462000000</v>
      </c>
      <c r="M14" s="15">
        <v>401000000</v>
      </c>
      <c r="N14" s="15">
        <v>401000000</v>
      </c>
      <c r="O14" s="15">
        <v>413000000</v>
      </c>
      <c r="P14" s="15">
        <v>1102000000</v>
      </c>
      <c r="Q14" s="15">
        <v>2317000000</v>
      </c>
      <c r="R14" s="15">
        <v>1083000000</v>
      </c>
    </row>
    <row r="15" spans="1:18" ht="16.7" customHeight="1" x14ac:dyDescent="0.2">
      <c r="A15" s="13">
        <f t="shared" si="0"/>
        <v>10</v>
      </c>
      <c r="B15" s="43" t="s">
        <v>195</v>
      </c>
      <c r="C15" s="19">
        <v>-398000000</v>
      </c>
      <c r="D15" s="19">
        <v>42000000</v>
      </c>
      <c r="E15" s="19">
        <v>13000000</v>
      </c>
      <c r="F15" s="19">
        <v>-358000000</v>
      </c>
      <c r="G15" s="19">
        <v>-701000000</v>
      </c>
      <c r="H15" s="19">
        <v>56000000</v>
      </c>
      <c r="I15" s="19">
        <v>-112000000</v>
      </c>
      <c r="J15" s="19">
        <v>-879000000</v>
      </c>
      <c r="K15" s="19">
        <v>356000000</v>
      </c>
      <c r="L15" s="19">
        <v>-579000000</v>
      </c>
      <c r="M15" s="19">
        <v>-449000000</v>
      </c>
      <c r="N15" s="19">
        <v>-199000000</v>
      </c>
      <c r="O15" s="19">
        <v>-480000000</v>
      </c>
      <c r="P15" s="19">
        <v>-402000000</v>
      </c>
      <c r="Q15" s="19">
        <v>-1530000000</v>
      </c>
      <c r="R15" s="19">
        <v>-485000000</v>
      </c>
    </row>
    <row r="16" spans="1:18" ht="16.7" customHeight="1" x14ac:dyDescent="0.2">
      <c r="A16" s="13">
        <f t="shared" si="0"/>
        <v>11</v>
      </c>
      <c r="B16" s="44" t="s">
        <v>196</v>
      </c>
      <c r="C16" s="46">
        <v>-32000000</v>
      </c>
      <c r="D16" s="46">
        <v>386000000</v>
      </c>
      <c r="E16" s="46">
        <v>357000000</v>
      </c>
      <c r="F16" s="46">
        <v>-10000000</v>
      </c>
      <c r="G16" s="46">
        <v>701000000</v>
      </c>
      <c r="H16" s="46">
        <v>402000000</v>
      </c>
      <c r="I16" s="46">
        <v>242000000</v>
      </c>
      <c r="J16" s="46">
        <v>-505000000</v>
      </c>
      <c r="K16" s="46">
        <v>744000000</v>
      </c>
      <c r="L16" s="46">
        <v>883000000</v>
      </c>
      <c r="M16" s="46">
        <v>-48000000</v>
      </c>
      <c r="N16" s="46">
        <v>202000000</v>
      </c>
      <c r="O16" s="46">
        <v>-67000000</v>
      </c>
      <c r="P16" s="46">
        <v>700000000</v>
      </c>
      <c r="Q16" s="46">
        <v>787000000</v>
      </c>
      <c r="R16" s="46">
        <v>598000000</v>
      </c>
    </row>
    <row r="17" spans="1:18" ht="16.7" customHeight="1" x14ac:dyDescent="0.2">
      <c r="A17" s="13">
        <f t="shared" si="0"/>
        <v>12</v>
      </c>
      <c r="B17" s="45" t="s">
        <v>197</v>
      </c>
      <c r="C17" s="47">
        <v>146000000</v>
      </c>
      <c r="D17" s="47">
        <v>183000000</v>
      </c>
      <c r="E17" s="47">
        <v>209000000</v>
      </c>
      <c r="F17" s="47">
        <v>198000000</v>
      </c>
      <c r="G17" s="47">
        <v>736000000</v>
      </c>
      <c r="H17" s="47">
        <v>189000000</v>
      </c>
      <c r="I17" s="47">
        <v>224000000</v>
      </c>
      <c r="J17" s="47">
        <v>236000000</v>
      </c>
      <c r="K17" s="47">
        <v>209000000</v>
      </c>
      <c r="L17" s="47">
        <v>858000000</v>
      </c>
      <c r="M17" s="47">
        <v>201000000</v>
      </c>
      <c r="N17" s="47">
        <v>237000000</v>
      </c>
      <c r="O17" s="47">
        <v>290000000</v>
      </c>
      <c r="P17" s="47">
        <v>463000000</v>
      </c>
      <c r="Q17" s="47">
        <v>1191000000</v>
      </c>
      <c r="R17" s="47">
        <v>507000000</v>
      </c>
    </row>
    <row r="18" spans="1:18" ht="16.7" customHeight="1" x14ac:dyDescent="0.2">
      <c r="A18" s="13">
        <f t="shared" si="0"/>
        <v>13</v>
      </c>
      <c r="B18" s="45" t="s">
        <v>198</v>
      </c>
      <c r="C18" s="19">
        <v>117000000</v>
      </c>
      <c r="D18" s="19">
        <v>133000000</v>
      </c>
      <c r="E18" s="19">
        <v>132000000</v>
      </c>
      <c r="F18" s="19">
        <v>121000000</v>
      </c>
      <c r="G18" s="19">
        <v>503000000</v>
      </c>
      <c r="H18" s="19">
        <v>145000000</v>
      </c>
      <c r="I18" s="19">
        <v>157000000</v>
      </c>
      <c r="J18" s="19">
        <v>174000000</v>
      </c>
      <c r="K18" s="19">
        <v>186000000</v>
      </c>
      <c r="L18" s="19">
        <v>662000000</v>
      </c>
      <c r="M18" s="19">
        <v>176000000</v>
      </c>
      <c r="N18" s="19">
        <v>196000000</v>
      </c>
      <c r="O18" s="19">
        <v>445000000</v>
      </c>
      <c r="P18" s="19">
        <v>468000000</v>
      </c>
      <c r="Q18" s="19">
        <v>1286000000</v>
      </c>
      <c r="R18" s="19">
        <v>460000000</v>
      </c>
    </row>
    <row r="19" spans="1:18" ht="16.7" customHeight="1" x14ac:dyDescent="0.2">
      <c r="A19" s="13">
        <f t="shared" si="0"/>
        <v>14</v>
      </c>
      <c r="B19" s="14" t="s">
        <v>199</v>
      </c>
      <c r="C19" s="17">
        <v>701000000</v>
      </c>
      <c r="D19" s="17">
        <v>1296000000</v>
      </c>
      <c r="E19" s="17">
        <v>1270000000</v>
      </c>
      <c r="F19" s="17">
        <v>739000000</v>
      </c>
      <c r="G19" s="17">
        <v>4006000000</v>
      </c>
      <c r="H19" s="17">
        <v>1435000000</v>
      </c>
      <c r="I19" s="17">
        <v>1382000000</v>
      </c>
      <c r="J19" s="17">
        <v>749000000</v>
      </c>
      <c r="K19" s="17">
        <v>1850000000</v>
      </c>
      <c r="L19" s="17">
        <v>5416000000</v>
      </c>
      <c r="M19" s="17">
        <v>1101000000</v>
      </c>
      <c r="N19" s="17">
        <v>1451000000</v>
      </c>
      <c r="O19" s="17">
        <v>1695000000</v>
      </c>
      <c r="P19" s="17">
        <v>2823000000</v>
      </c>
      <c r="Q19" s="17">
        <v>7071000000</v>
      </c>
      <c r="R19" s="17">
        <v>2941000000</v>
      </c>
    </row>
    <row r="20" spans="1:18" ht="16.7" customHeight="1" x14ac:dyDescent="0.2">
      <c r="A20" s="13">
        <f t="shared" si="0"/>
        <v>15</v>
      </c>
      <c r="B20" s="14" t="s">
        <v>200</v>
      </c>
      <c r="D20" s="14"/>
      <c r="E20" s="14"/>
      <c r="F20" s="14"/>
      <c r="G20" s="14"/>
      <c r="H20" s="14"/>
      <c r="I20" s="14"/>
      <c r="J20" s="14"/>
      <c r="K20" s="14"/>
      <c r="L20" s="14"/>
      <c r="M20" s="14"/>
      <c r="N20" s="14"/>
      <c r="O20" s="14"/>
      <c r="P20" s="14"/>
      <c r="Q20" s="14"/>
      <c r="R20" s="14"/>
    </row>
    <row r="21" spans="1:18" ht="16.7" customHeight="1" x14ac:dyDescent="0.2">
      <c r="A21" s="13">
        <f t="shared" si="0"/>
        <v>16</v>
      </c>
      <c r="B21" s="44" t="s">
        <v>201</v>
      </c>
      <c r="C21" s="15">
        <v>604000000</v>
      </c>
      <c r="D21" s="15">
        <v>579000000</v>
      </c>
      <c r="E21" s="15">
        <v>589000000</v>
      </c>
      <c r="F21" s="15">
        <v>485000000</v>
      </c>
      <c r="G21" s="15">
        <v>2257000000</v>
      </c>
      <c r="H21" s="15">
        <v>541000000</v>
      </c>
      <c r="I21" s="15">
        <v>554000000</v>
      </c>
      <c r="J21" s="15">
        <v>607000000</v>
      </c>
      <c r="K21" s="15">
        <v>559000000</v>
      </c>
      <c r="L21" s="15">
        <v>2261000000</v>
      </c>
      <c r="M21" s="15">
        <v>610000000</v>
      </c>
      <c r="N21" s="15">
        <v>623000000</v>
      </c>
      <c r="O21" s="15">
        <v>875000000</v>
      </c>
      <c r="P21" s="15">
        <v>1199000000</v>
      </c>
      <c r="Q21" s="15">
        <v>3307000000</v>
      </c>
      <c r="R21" s="15">
        <v>1079000000</v>
      </c>
    </row>
    <row r="22" spans="1:18" ht="16.7" customHeight="1" x14ac:dyDescent="0.2">
      <c r="A22" s="13">
        <f t="shared" si="0"/>
        <v>17</v>
      </c>
      <c r="B22" s="44" t="s">
        <v>202</v>
      </c>
      <c r="C22" s="30">
        <v>195000000</v>
      </c>
      <c r="D22" s="30">
        <v>201000000</v>
      </c>
      <c r="E22" s="30">
        <v>199000000</v>
      </c>
      <c r="F22" s="30">
        <v>208000000</v>
      </c>
      <c r="G22" s="30">
        <v>803000000</v>
      </c>
      <c r="H22" s="30">
        <v>237000000</v>
      </c>
      <c r="I22" s="30">
        <v>233000000</v>
      </c>
      <c r="J22" s="30">
        <v>221000000</v>
      </c>
      <c r="K22" s="30">
        <v>202000000</v>
      </c>
      <c r="L22" s="30">
        <v>893000000</v>
      </c>
      <c r="M22" s="30">
        <v>261000000</v>
      </c>
      <c r="N22" s="30">
        <v>287000000</v>
      </c>
      <c r="O22" s="30">
        <v>355000000</v>
      </c>
      <c r="P22" s="30">
        <v>536000000</v>
      </c>
      <c r="Q22" s="30">
        <v>1439000000</v>
      </c>
      <c r="R22" s="30">
        <v>535000000</v>
      </c>
    </row>
    <row r="23" spans="1:18" ht="16.7" customHeight="1" x14ac:dyDescent="0.2">
      <c r="A23" s="13">
        <f t="shared" si="0"/>
        <v>18</v>
      </c>
      <c r="B23" s="44" t="s">
        <v>203</v>
      </c>
      <c r="C23" s="30">
        <v>182000000</v>
      </c>
      <c r="D23" s="30">
        <v>218000000</v>
      </c>
      <c r="E23" s="30">
        <v>194000000</v>
      </c>
      <c r="F23" s="30">
        <v>143000000</v>
      </c>
      <c r="G23" s="30">
        <v>737000000</v>
      </c>
      <c r="H23" s="30">
        <v>206000000</v>
      </c>
      <c r="I23" s="30">
        <v>211000000</v>
      </c>
      <c r="J23" s="30">
        <v>201000000</v>
      </c>
      <c r="K23" s="30">
        <v>206000000</v>
      </c>
      <c r="L23" s="30">
        <v>824000000</v>
      </c>
      <c r="M23" s="30">
        <v>276000000</v>
      </c>
      <c r="N23" s="30">
        <v>276000000</v>
      </c>
      <c r="O23" s="30">
        <v>274000000</v>
      </c>
      <c r="P23" s="30">
        <v>262000000</v>
      </c>
      <c r="Q23" s="30">
        <v>1088000000</v>
      </c>
      <c r="R23" s="30">
        <v>345000000</v>
      </c>
    </row>
    <row r="24" spans="1:18" ht="16.7" customHeight="1" x14ac:dyDescent="0.2">
      <c r="A24" s="13">
        <f t="shared" si="0"/>
        <v>19</v>
      </c>
      <c r="B24" s="44" t="s">
        <v>204</v>
      </c>
      <c r="C24" s="30">
        <v>74000000</v>
      </c>
      <c r="D24" s="30">
        <v>98000000</v>
      </c>
      <c r="E24" s="30">
        <v>106000000</v>
      </c>
      <c r="F24" s="30">
        <v>85000000</v>
      </c>
      <c r="G24" s="30">
        <v>363000000</v>
      </c>
      <c r="H24" s="30">
        <v>92000000</v>
      </c>
      <c r="I24" s="30">
        <v>123000000</v>
      </c>
      <c r="J24" s="30">
        <v>143000000</v>
      </c>
      <c r="K24" s="30">
        <v>122000000</v>
      </c>
      <c r="L24" s="30">
        <v>480000000</v>
      </c>
      <c r="M24" s="30">
        <v>109000000</v>
      </c>
      <c r="N24" s="30">
        <v>155000000</v>
      </c>
      <c r="O24" s="30">
        <v>235000000</v>
      </c>
      <c r="P24" s="30">
        <v>340000000</v>
      </c>
      <c r="Q24" s="30">
        <v>839000000</v>
      </c>
      <c r="R24" s="30">
        <v>349000000</v>
      </c>
    </row>
    <row r="25" spans="1:18" ht="16.7" customHeight="1" x14ac:dyDescent="0.2">
      <c r="A25" s="13">
        <f t="shared" si="0"/>
        <v>20</v>
      </c>
      <c r="B25" s="44" t="s">
        <v>105</v>
      </c>
      <c r="C25" s="30">
        <v>31000000</v>
      </c>
      <c r="D25" s="30">
        <v>25000000</v>
      </c>
      <c r="E25" s="30">
        <v>28000000</v>
      </c>
      <c r="F25" s="30">
        <v>26000000</v>
      </c>
      <c r="G25" s="30">
        <v>110000000</v>
      </c>
      <c r="H25" s="30">
        <v>27000000</v>
      </c>
      <c r="I25" s="30">
        <v>28000000</v>
      </c>
      <c r="J25" s="30">
        <v>29000000</v>
      </c>
      <c r="K25" s="30">
        <v>29000000</v>
      </c>
      <c r="L25" s="30">
        <v>113000000</v>
      </c>
      <c r="M25" s="30">
        <v>27000000</v>
      </c>
      <c r="N25" s="30">
        <v>27000000</v>
      </c>
      <c r="O25" s="30">
        <v>79000000</v>
      </c>
      <c r="P25" s="30">
        <v>157000000</v>
      </c>
      <c r="Q25" s="30">
        <v>290000000</v>
      </c>
      <c r="R25" s="30">
        <v>146000000</v>
      </c>
    </row>
    <row r="26" spans="1:18" ht="16.7" customHeight="1" x14ac:dyDescent="0.2">
      <c r="A26" s="13">
        <f t="shared" si="0"/>
        <v>21</v>
      </c>
      <c r="B26" s="44" t="s">
        <v>205</v>
      </c>
      <c r="C26" s="19">
        <v>32000000</v>
      </c>
      <c r="D26" s="19">
        <v>35000000</v>
      </c>
      <c r="E26" s="19">
        <v>37000000</v>
      </c>
      <c r="F26" s="19">
        <v>35000000</v>
      </c>
      <c r="G26" s="19">
        <v>139000000</v>
      </c>
      <c r="H26" s="19">
        <v>33000000</v>
      </c>
      <c r="I26" s="19">
        <v>42000000</v>
      </c>
      <c r="J26" s="19">
        <v>45000000</v>
      </c>
      <c r="K26" s="19">
        <v>57000000</v>
      </c>
      <c r="L26" s="19">
        <v>177000000</v>
      </c>
      <c r="M26" s="19">
        <v>41000000</v>
      </c>
      <c r="N26" s="19">
        <v>59000000</v>
      </c>
      <c r="O26" s="19">
        <v>62000000</v>
      </c>
      <c r="P26" s="19">
        <v>160000000</v>
      </c>
      <c r="Q26" s="19">
        <v>322000000</v>
      </c>
      <c r="R26" s="19">
        <v>87000000</v>
      </c>
    </row>
    <row r="27" spans="1:18" ht="16.7" customHeight="1" x14ac:dyDescent="0.2">
      <c r="A27" s="13">
        <f t="shared" si="0"/>
        <v>22</v>
      </c>
      <c r="B27" s="14" t="s">
        <v>206</v>
      </c>
      <c r="C27" s="40">
        <v>1118000000</v>
      </c>
      <c r="D27" s="40">
        <v>1156000000</v>
      </c>
      <c r="E27" s="40">
        <v>1153000000</v>
      </c>
      <c r="F27" s="40">
        <v>982000000</v>
      </c>
      <c r="G27" s="40">
        <v>4409000000</v>
      </c>
      <c r="H27" s="40">
        <v>1136000000</v>
      </c>
      <c r="I27" s="40">
        <v>1191000000</v>
      </c>
      <c r="J27" s="40">
        <v>1246000000</v>
      </c>
      <c r="K27" s="40">
        <v>1175000000</v>
      </c>
      <c r="L27" s="40">
        <v>4748000000</v>
      </c>
      <c r="M27" s="40">
        <v>1324000000</v>
      </c>
      <c r="N27" s="40">
        <v>1427000000</v>
      </c>
      <c r="O27" s="40">
        <v>1880000000</v>
      </c>
      <c r="P27" s="40">
        <v>2654000000</v>
      </c>
      <c r="Q27" s="40">
        <v>7285000000</v>
      </c>
      <c r="R27" s="40">
        <v>2541000000</v>
      </c>
    </row>
    <row r="28" spans="1:18" ht="16.7" customHeight="1" x14ac:dyDescent="0.2">
      <c r="A28" s="13">
        <f t="shared" si="0"/>
        <v>23</v>
      </c>
      <c r="B28" s="14" t="s">
        <v>207</v>
      </c>
      <c r="C28" s="47">
        <v>-417000000</v>
      </c>
      <c r="D28" s="47">
        <v>140000000</v>
      </c>
      <c r="E28" s="47">
        <v>117000000</v>
      </c>
      <c r="F28" s="47">
        <v>-243000000</v>
      </c>
      <c r="G28" s="47">
        <v>-403000000</v>
      </c>
      <c r="H28" s="47">
        <v>299000000</v>
      </c>
      <c r="I28" s="47">
        <v>191000000</v>
      </c>
      <c r="J28" s="47">
        <v>-497000000</v>
      </c>
      <c r="K28" s="47">
        <v>675000000</v>
      </c>
      <c r="L28" s="47">
        <v>668000000</v>
      </c>
      <c r="M28" s="47">
        <v>-223000000</v>
      </c>
      <c r="N28" s="47">
        <v>24000000</v>
      </c>
      <c r="O28" s="47">
        <v>-185000000</v>
      </c>
      <c r="P28" s="47">
        <v>169000000</v>
      </c>
      <c r="Q28" s="47">
        <v>-214000000</v>
      </c>
      <c r="R28" s="47">
        <v>400000000</v>
      </c>
    </row>
    <row r="29" spans="1:18" ht="16.7" customHeight="1" x14ac:dyDescent="0.2">
      <c r="A29" s="13">
        <f t="shared" si="0"/>
        <v>24</v>
      </c>
      <c r="B29" s="14" t="s">
        <v>208</v>
      </c>
      <c r="C29" s="19">
        <v>5000000</v>
      </c>
      <c r="D29" s="19">
        <v>0</v>
      </c>
      <c r="E29" s="19">
        <v>-2000000</v>
      </c>
      <c r="F29" s="19">
        <v>10000000</v>
      </c>
      <c r="G29" s="19">
        <v>13000000</v>
      </c>
      <c r="H29" s="19">
        <v>-8000000</v>
      </c>
      <c r="I29" s="19">
        <v>-14000000</v>
      </c>
      <c r="J29" s="19">
        <v>16000000</v>
      </c>
      <c r="K29" s="19">
        <v>-26000000</v>
      </c>
      <c r="L29" s="19">
        <v>-32000000</v>
      </c>
      <c r="M29" s="19">
        <v>11000000</v>
      </c>
      <c r="N29" s="19">
        <v>10000000</v>
      </c>
      <c r="O29" s="19">
        <v>61000000</v>
      </c>
      <c r="P29" s="19">
        <v>-101000000</v>
      </c>
      <c r="Q29" s="19">
        <v>-20000000</v>
      </c>
      <c r="R29" s="19">
        <v>-103000000</v>
      </c>
    </row>
    <row r="30" spans="1:18" ht="16.7" customHeight="1" x14ac:dyDescent="0.2">
      <c r="A30" s="13">
        <f t="shared" si="0"/>
        <v>25</v>
      </c>
      <c r="B30" s="14" t="s">
        <v>101</v>
      </c>
      <c r="C30" s="17">
        <v>-412000000</v>
      </c>
      <c r="D30" s="17">
        <v>140000000</v>
      </c>
      <c r="E30" s="17">
        <v>115000000</v>
      </c>
      <c r="F30" s="17">
        <v>-233000000</v>
      </c>
      <c r="G30" s="17">
        <v>-390000000</v>
      </c>
      <c r="H30" s="17">
        <v>291000000</v>
      </c>
      <c r="I30" s="17">
        <v>177000000</v>
      </c>
      <c r="J30" s="17">
        <v>-481000000</v>
      </c>
      <c r="K30" s="17">
        <v>649000000</v>
      </c>
      <c r="L30" s="17">
        <v>636000000</v>
      </c>
      <c r="M30" s="17">
        <v>-212000000</v>
      </c>
      <c r="N30" s="17">
        <v>34000000</v>
      </c>
      <c r="O30" s="17">
        <v>-124000000</v>
      </c>
      <c r="P30" s="17">
        <v>68000000</v>
      </c>
      <c r="Q30" s="17">
        <v>-234000000</v>
      </c>
      <c r="R30" s="17">
        <v>297000000</v>
      </c>
    </row>
    <row r="31" spans="1:18" ht="16.7" customHeight="1" x14ac:dyDescent="0.2">
      <c r="A31" s="13">
        <f t="shared" si="0"/>
        <v>26</v>
      </c>
      <c r="B31" s="14" t="s">
        <v>209</v>
      </c>
      <c r="C31" s="19">
        <v>393000000</v>
      </c>
      <c r="D31" s="19">
        <v>-132000000</v>
      </c>
      <c r="E31" s="19">
        <v>-109000000</v>
      </c>
      <c r="F31" s="19">
        <v>222000000</v>
      </c>
      <c r="G31" s="19">
        <v>374000000</v>
      </c>
      <c r="H31" s="19">
        <v>-275000000</v>
      </c>
      <c r="I31" s="19">
        <v>-176000000</v>
      </c>
      <c r="J31" s="19">
        <v>459000000</v>
      </c>
      <c r="K31" s="19">
        <v>-615000000</v>
      </c>
      <c r="L31" s="19">
        <v>-607000000</v>
      </c>
      <c r="M31" s="19">
        <v>202000000</v>
      </c>
      <c r="N31" s="19">
        <v>-36000000</v>
      </c>
      <c r="O31" s="19">
        <v>0</v>
      </c>
      <c r="P31" s="19">
        <v>0</v>
      </c>
      <c r="Q31" s="19">
        <v>166000000</v>
      </c>
      <c r="R31" s="19">
        <v>0</v>
      </c>
    </row>
    <row r="32" spans="1:18" ht="16.7" customHeight="1" x14ac:dyDescent="0.2">
      <c r="A32" s="13">
        <f t="shared" si="0"/>
        <v>27</v>
      </c>
      <c r="B32" s="14" t="s">
        <v>74</v>
      </c>
      <c r="C32" s="26">
        <v>-19000000</v>
      </c>
      <c r="D32" s="26">
        <v>8000000</v>
      </c>
      <c r="E32" s="26">
        <v>6000000</v>
      </c>
      <c r="F32" s="26">
        <v>-11000000</v>
      </c>
      <c r="G32" s="26">
        <v>-16000000</v>
      </c>
      <c r="H32" s="26">
        <v>16000000</v>
      </c>
      <c r="I32" s="26">
        <v>1000000</v>
      </c>
      <c r="J32" s="26">
        <v>-22000000</v>
      </c>
      <c r="K32" s="26">
        <v>34000000</v>
      </c>
      <c r="L32" s="26">
        <v>29000000</v>
      </c>
      <c r="M32" s="26">
        <v>-10000000</v>
      </c>
      <c r="N32" s="26">
        <v>-2000000</v>
      </c>
      <c r="O32" s="26">
        <v>-124000000</v>
      </c>
      <c r="P32" s="26">
        <v>68000000</v>
      </c>
      <c r="Q32" s="26">
        <v>-68000000</v>
      </c>
      <c r="R32" s="26">
        <v>297000000</v>
      </c>
    </row>
    <row r="33" spans="1:18" ht="16.7" customHeight="1" x14ac:dyDescent="0.2">
      <c r="A33" s="13">
        <f t="shared" si="0"/>
        <v>28</v>
      </c>
      <c r="B33" s="1"/>
      <c r="C33" s="28"/>
      <c r="D33" s="28"/>
      <c r="E33" s="28"/>
      <c r="F33" s="28"/>
      <c r="G33" s="28"/>
      <c r="H33" s="28"/>
      <c r="I33" s="28"/>
      <c r="J33" s="28"/>
      <c r="K33" s="28"/>
      <c r="L33" s="28"/>
      <c r="M33" s="28"/>
      <c r="N33" s="28"/>
      <c r="O33" s="28"/>
      <c r="P33" s="28"/>
      <c r="Q33" s="28"/>
      <c r="R33" s="28"/>
    </row>
    <row r="34" spans="1:18" ht="23.25" customHeight="1" x14ac:dyDescent="0.2">
      <c r="A34" s="13">
        <f t="shared" si="0"/>
        <v>29</v>
      </c>
      <c r="B34" s="64" t="s">
        <v>210</v>
      </c>
      <c r="C34" s="64"/>
      <c r="D34" s="64"/>
      <c r="E34" s="64"/>
      <c r="F34" s="64"/>
      <c r="G34" s="64"/>
      <c r="H34" s="64"/>
    </row>
    <row r="35" spans="1:18" ht="23.25" customHeight="1" x14ac:dyDescent="0.2">
      <c r="B35" s="64"/>
      <c r="C35" s="64"/>
      <c r="D35" s="64"/>
      <c r="E35" s="64"/>
      <c r="F35" s="64"/>
      <c r="G35" s="64"/>
      <c r="H35" s="64"/>
    </row>
    <row r="36" spans="1:18" ht="16.7" customHeight="1" x14ac:dyDescent="0.2">
      <c r="B36" s="64"/>
      <c r="C36" s="64"/>
      <c r="D36" s="64"/>
      <c r="E36" s="64"/>
      <c r="F36" s="64"/>
      <c r="G36" s="64"/>
      <c r="H36" s="64"/>
    </row>
    <row r="37" spans="1:18" x14ac:dyDescent="0.2">
      <c r="B37" s="64"/>
      <c r="C37" s="64"/>
      <c r="D37" s="64"/>
      <c r="E37" s="64"/>
      <c r="F37" s="64"/>
      <c r="G37" s="64"/>
      <c r="H37" s="64"/>
    </row>
  </sheetData>
  <mergeCells count="5">
    <mergeCell ref="A1:Q1"/>
    <mergeCell ref="A2:Q2"/>
    <mergeCell ref="A3:Q3"/>
    <mergeCell ref="A4:Q4"/>
    <mergeCell ref="B34:H3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82"/>
  <sheetViews>
    <sheetView tabSelected="1" showRuler="0" topLeftCell="A14" workbookViewId="0">
      <selection activeCell="D58" sqref="D58"/>
    </sheetView>
  </sheetViews>
  <sheetFormatPr defaultColWidth="13.7109375" defaultRowHeight="12.75" x14ac:dyDescent="0.2"/>
  <cols>
    <col min="1" max="1" width="5.28515625" customWidth="1"/>
    <col min="2" max="2" width="76" customWidth="1"/>
    <col min="3" max="7" width="19.85546875" customWidth="1"/>
  </cols>
  <sheetData>
    <row r="1" spans="1:7" ht="20.100000000000001" customHeight="1" x14ac:dyDescent="0.2">
      <c r="A1" s="60" t="s">
        <v>16</v>
      </c>
      <c r="B1" s="61"/>
      <c r="C1" s="61"/>
      <c r="D1" s="61"/>
      <c r="E1" s="61"/>
      <c r="F1" s="61"/>
      <c r="G1" s="61"/>
    </row>
    <row r="2" spans="1:7" ht="20.100000000000001" customHeight="1" x14ac:dyDescent="0.2">
      <c r="A2" s="60" t="s">
        <v>14</v>
      </c>
      <c r="B2" s="61"/>
      <c r="C2" s="61"/>
      <c r="D2" s="61"/>
      <c r="E2" s="61"/>
      <c r="F2" s="61"/>
      <c r="G2" s="61"/>
    </row>
    <row r="3" spans="1:7" ht="15.75" customHeight="1" x14ac:dyDescent="0.2">
      <c r="A3" s="62" t="s">
        <v>28</v>
      </c>
      <c r="B3" s="61"/>
      <c r="C3" s="61"/>
      <c r="D3" s="61"/>
      <c r="E3" s="61"/>
      <c r="F3" s="61"/>
      <c r="G3" s="61"/>
    </row>
    <row r="4" spans="1:7" ht="13.35" customHeight="1" x14ac:dyDescent="0.2">
      <c r="A4" s="63" t="s">
        <v>211</v>
      </c>
      <c r="B4" s="61"/>
      <c r="C4" s="61"/>
      <c r="D4" s="61"/>
      <c r="E4" s="61"/>
      <c r="F4" s="61"/>
      <c r="G4" s="61"/>
    </row>
    <row r="5" spans="1:7" ht="16.7" customHeight="1" x14ac:dyDescent="0.2">
      <c r="B5" s="11" t="s">
        <v>30</v>
      </c>
      <c r="C5" s="11" t="s">
        <v>31</v>
      </c>
      <c r="D5" s="11" t="s">
        <v>32</v>
      </c>
      <c r="E5" s="11" t="s">
        <v>33</v>
      </c>
      <c r="F5" s="11" t="s">
        <v>34</v>
      </c>
      <c r="G5" s="11" t="s">
        <v>35</v>
      </c>
    </row>
    <row r="6" spans="1:7" ht="16.7" customHeight="1" x14ac:dyDescent="0.2">
      <c r="A6" s="13">
        <v>1</v>
      </c>
      <c r="C6" s="12" t="s">
        <v>36</v>
      </c>
      <c r="D6" s="12" t="s">
        <v>37</v>
      </c>
      <c r="E6" s="12" t="s">
        <v>38</v>
      </c>
      <c r="F6" s="12" t="s">
        <v>39</v>
      </c>
      <c r="G6" s="12" t="s">
        <v>40</v>
      </c>
    </row>
    <row r="7" spans="1:7" ht="16.7" customHeight="1" x14ac:dyDescent="0.2">
      <c r="A7" s="13">
        <f t="shared" ref="A7:A38" si="0">A6+1</f>
        <v>2</v>
      </c>
      <c r="B7" s="14" t="s">
        <v>212</v>
      </c>
      <c r="C7" s="48" t="s">
        <v>213</v>
      </c>
      <c r="D7" s="48"/>
      <c r="E7" s="48"/>
      <c r="F7" s="48"/>
      <c r="G7" s="48" t="str">
        <f>C7</f>
        <v>N/A</v>
      </c>
    </row>
    <row r="8" spans="1:7" ht="16.7" customHeight="1" x14ac:dyDescent="0.2">
      <c r="A8" s="13">
        <f t="shared" si="0"/>
        <v>3</v>
      </c>
      <c r="B8" s="14" t="s">
        <v>214</v>
      </c>
      <c r="C8" s="48" t="s">
        <v>213</v>
      </c>
      <c r="D8" s="48"/>
      <c r="E8" s="48"/>
      <c r="F8" s="48"/>
      <c r="G8" s="48" t="str">
        <f>C8</f>
        <v>N/A</v>
      </c>
    </row>
    <row r="9" spans="1:7" ht="16.7" customHeight="1" x14ac:dyDescent="0.2">
      <c r="A9" s="13">
        <f t="shared" si="0"/>
        <v>4</v>
      </c>
      <c r="B9" s="20" t="s">
        <v>215</v>
      </c>
      <c r="C9" s="14"/>
      <c r="D9" s="14"/>
      <c r="E9" s="14"/>
      <c r="F9" s="14"/>
      <c r="G9" s="14"/>
    </row>
    <row r="10" spans="1:7" ht="16.7" customHeight="1" x14ac:dyDescent="0.2">
      <c r="A10" s="13">
        <f t="shared" si="0"/>
        <v>5</v>
      </c>
      <c r="B10" s="14" t="s">
        <v>216</v>
      </c>
      <c r="C10" s="15">
        <v>2109774000000</v>
      </c>
      <c r="D10" s="48"/>
      <c r="E10" s="48"/>
      <c r="F10" s="48"/>
      <c r="G10" s="15">
        <f t="shared" ref="G10:G19" si="1">C10</f>
        <v>2109774000000</v>
      </c>
    </row>
    <row r="11" spans="1:7" ht="16.7" customHeight="1" x14ac:dyDescent="0.2">
      <c r="A11" s="13">
        <f t="shared" si="0"/>
        <v>6</v>
      </c>
      <c r="B11" s="14" t="s">
        <v>217</v>
      </c>
      <c r="C11" s="15">
        <v>1257976000000</v>
      </c>
      <c r="D11" s="48"/>
      <c r="E11" s="48"/>
      <c r="F11" s="48"/>
      <c r="G11" s="15">
        <f t="shared" si="1"/>
        <v>1257976000000</v>
      </c>
    </row>
    <row r="12" spans="1:7" ht="16.7" customHeight="1" x14ac:dyDescent="0.2">
      <c r="A12" s="13">
        <f t="shared" si="0"/>
        <v>7</v>
      </c>
      <c r="B12" s="14" t="s">
        <v>218</v>
      </c>
      <c r="C12" s="15">
        <v>851798000000</v>
      </c>
      <c r="D12" s="48"/>
      <c r="E12" s="48"/>
      <c r="F12" s="48"/>
      <c r="G12" s="15">
        <f t="shared" si="1"/>
        <v>851798000000</v>
      </c>
    </row>
    <row r="13" spans="1:7" ht="16.7" customHeight="1" x14ac:dyDescent="0.2">
      <c r="A13" s="13">
        <f t="shared" si="0"/>
        <v>8</v>
      </c>
      <c r="B13" s="14" t="s">
        <v>219</v>
      </c>
      <c r="C13" s="49">
        <v>9440000</v>
      </c>
      <c r="D13" s="14"/>
      <c r="E13" s="14"/>
      <c r="F13" s="14"/>
      <c r="G13" s="49">
        <f t="shared" si="1"/>
        <v>9440000</v>
      </c>
    </row>
    <row r="14" spans="1:7" ht="16.7" customHeight="1" x14ac:dyDescent="0.2">
      <c r="A14" s="13">
        <f t="shared" si="0"/>
        <v>9</v>
      </c>
      <c r="B14" s="14" t="s">
        <v>220</v>
      </c>
      <c r="C14" s="49">
        <v>6507000</v>
      </c>
      <c r="D14" s="14"/>
      <c r="E14" s="14"/>
      <c r="F14" s="14"/>
      <c r="G14" s="49">
        <f t="shared" si="1"/>
        <v>6507000</v>
      </c>
    </row>
    <row r="15" spans="1:7" ht="16.7" customHeight="1" x14ac:dyDescent="0.2">
      <c r="A15" s="13">
        <f t="shared" si="0"/>
        <v>10</v>
      </c>
      <c r="B15" s="14" t="s">
        <v>221</v>
      </c>
      <c r="C15" s="49">
        <v>2933000</v>
      </c>
      <c r="D15" s="14"/>
      <c r="E15" s="14"/>
      <c r="F15" s="14"/>
      <c r="G15" s="49">
        <f t="shared" si="1"/>
        <v>2933000</v>
      </c>
    </row>
    <row r="16" spans="1:7" ht="16.7" customHeight="1" x14ac:dyDescent="0.2">
      <c r="A16" s="13">
        <f t="shared" si="0"/>
        <v>11</v>
      </c>
      <c r="B16" s="14" t="s">
        <v>222</v>
      </c>
      <c r="C16" s="50">
        <v>5.3</v>
      </c>
      <c r="D16" s="14"/>
      <c r="E16" s="14"/>
      <c r="F16" s="14"/>
      <c r="G16" s="50">
        <f t="shared" si="1"/>
        <v>5.3</v>
      </c>
    </row>
    <row r="17" spans="1:7" ht="16.7" customHeight="1" x14ac:dyDescent="0.2">
      <c r="A17" s="13">
        <f t="shared" si="0"/>
        <v>12</v>
      </c>
      <c r="B17" s="14" t="s">
        <v>223</v>
      </c>
      <c r="C17" s="24">
        <v>1.4500000000000001E-2</v>
      </c>
      <c r="D17" s="14"/>
      <c r="E17" s="14"/>
      <c r="F17" s="14"/>
      <c r="G17" s="24">
        <f t="shared" si="1"/>
        <v>1.4500000000000001E-2</v>
      </c>
    </row>
    <row r="18" spans="1:7" ht="16.7" customHeight="1" x14ac:dyDescent="0.2">
      <c r="A18" s="13">
        <f t="shared" si="0"/>
        <v>13</v>
      </c>
      <c r="B18" s="14" t="s">
        <v>224</v>
      </c>
      <c r="C18" s="51">
        <v>0.97</v>
      </c>
      <c r="D18" s="14"/>
      <c r="E18" s="14"/>
      <c r="F18" s="14"/>
      <c r="G18" s="51">
        <f t="shared" si="1"/>
        <v>0.97</v>
      </c>
    </row>
    <row r="19" spans="1:7" ht="16.7" customHeight="1" x14ac:dyDescent="0.2">
      <c r="A19" s="13">
        <f t="shared" si="0"/>
        <v>14</v>
      </c>
      <c r="B19" s="14" t="s">
        <v>225</v>
      </c>
      <c r="C19" s="24">
        <v>0.1061</v>
      </c>
      <c r="D19" s="14"/>
      <c r="E19" s="14"/>
      <c r="F19" s="14"/>
      <c r="G19" s="24">
        <f t="shared" si="1"/>
        <v>0.1061</v>
      </c>
    </row>
    <row r="20" spans="1:7" ht="16.7" customHeight="1" x14ac:dyDescent="0.2">
      <c r="A20" s="13">
        <f t="shared" si="0"/>
        <v>15</v>
      </c>
      <c r="B20" s="20" t="s">
        <v>226</v>
      </c>
      <c r="C20" s="14"/>
      <c r="D20" s="14"/>
      <c r="E20" s="14"/>
      <c r="F20" s="14"/>
      <c r="G20" s="14"/>
    </row>
    <row r="21" spans="1:7" ht="16.7" customHeight="1" x14ac:dyDescent="0.2">
      <c r="A21" s="13">
        <f t="shared" si="0"/>
        <v>16</v>
      </c>
      <c r="B21" s="14" t="s">
        <v>227</v>
      </c>
      <c r="C21" s="52">
        <v>92543</v>
      </c>
      <c r="D21" s="14"/>
      <c r="E21" s="14"/>
      <c r="F21" s="14"/>
      <c r="G21" s="52">
        <f>C21</f>
        <v>92543</v>
      </c>
    </row>
    <row r="22" spans="1:7" ht="16.7" customHeight="1" x14ac:dyDescent="0.2">
      <c r="A22" s="13">
        <f t="shared" si="0"/>
        <v>17</v>
      </c>
      <c r="B22" s="14" t="s">
        <v>228</v>
      </c>
      <c r="C22" s="52">
        <v>4926138</v>
      </c>
      <c r="D22" s="14"/>
      <c r="E22" s="14"/>
      <c r="F22" s="14"/>
      <c r="G22" s="52">
        <f>C22</f>
        <v>4926138</v>
      </c>
    </row>
    <row r="23" spans="1:7" ht="16.7" customHeight="1" x14ac:dyDescent="0.2">
      <c r="A23" s="13">
        <f t="shared" si="0"/>
        <v>18</v>
      </c>
      <c r="B23" s="14" t="s">
        <v>229</v>
      </c>
      <c r="C23" s="52">
        <v>27575</v>
      </c>
      <c r="D23" s="14"/>
      <c r="E23" s="14"/>
      <c r="F23" s="14"/>
      <c r="G23" s="52">
        <f>C23</f>
        <v>27575</v>
      </c>
    </row>
    <row r="24" spans="1:7" ht="16.7" customHeight="1" x14ac:dyDescent="0.2">
      <c r="A24" s="13">
        <f t="shared" si="0"/>
        <v>19</v>
      </c>
      <c r="B24" s="14" t="s">
        <v>230</v>
      </c>
      <c r="C24" s="52">
        <v>14000</v>
      </c>
      <c r="G24" s="52">
        <f>C24</f>
        <v>14000</v>
      </c>
    </row>
    <row r="25" spans="1:7" ht="16.7" customHeight="1" x14ac:dyDescent="0.2">
      <c r="A25" s="13">
        <f t="shared" si="0"/>
        <v>20</v>
      </c>
      <c r="C25" s="53"/>
      <c r="D25" s="53"/>
      <c r="E25" s="53"/>
    </row>
    <row r="26" spans="1:7" ht="16.7" customHeight="1" x14ac:dyDescent="0.2">
      <c r="A26" s="13">
        <f t="shared" si="0"/>
        <v>21</v>
      </c>
      <c r="C26" s="12" t="s">
        <v>36</v>
      </c>
      <c r="D26" s="12" t="s">
        <v>37</v>
      </c>
      <c r="E26" s="12" t="s">
        <v>38</v>
      </c>
      <c r="F26" s="12" t="s">
        <v>39</v>
      </c>
      <c r="G26" s="12" t="s">
        <v>44</v>
      </c>
    </row>
    <row r="27" spans="1:7" ht="16.7" customHeight="1" x14ac:dyDescent="0.2">
      <c r="A27" s="13">
        <f t="shared" si="0"/>
        <v>22</v>
      </c>
      <c r="B27" s="14" t="s">
        <v>212</v>
      </c>
      <c r="C27" s="48" t="s">
        <v>213</v>
      </c>
      <c r="D27" s="48" t="s">
        <v>213</v>
      </c>
      <c r="E27" s="48" t="s">
        <v>213</v>
      </c>
      <c r="F27" s="48" t="s">
        <v>213</v>
      </c>
      <c r="G27" s="54">
        <v>0.121</v>
      </c>
    </row>
    <row r="28" spans="1:7" ht="16.7" customHeight="1" x14ac:dyDescent="0.2">
      <c r="A28" s="13">
        <f t="shared" si="0"/>
        <v>23</v>
      </c>
      <c r="B28" s="14" t="s">
        <v>214</v>
      </c>
      <c r="C28" s="48" t="s">
        <v>213</v>
      </c>
      <c r="D28" s="48" t="s">
        <v>213</v>
      </c>
      <c r="E28" s="48" t="s">
        <v>213</v>
      </c>
      <c r="F28" s="48" t="s">
        <v>213</v>
      </c>
      <c r="G28" s="54">
        <v>4.2999999999999997E-2</v>
      </c>
    </row>
    <row r="29" spans="1:7" ht="16.7" customHeight="1" x14ac:dyDescent="0.2">
      <c r="A29" s="13">
        <f t="shared" si="0"/>
        <v>24</v>
      </c>
      <c r="B29" s="20" t="s">
        <v>215</v>
      </c>
      <c r="C29" s="14"/>
      <c r="D29" s="14"/>
    </row>
    <row r="30" spans="1:7" ht="16.7" customHeight="1" x14ac:dyDescent="0.2">
      <c r="A30" s="13">
        <f t="shared" si="0"/>
        <v>25</v>
      </c>
      <c r="B30" s="14" t="s">
        <v>216</v>
      </c>
      <c r="C30" s="15">
        <v>600387274000</v>
      </c>
      <c r="D30" s="15">
        <v>609203580000</v>
      </c>
      <c r="E30" s="15">
        <v>613146321000</v>
      </c>
      <c r="F30" s="15">
        <v>2121883000000</v>
      </c>
      <c r="G30" s="15">
        <f t="shared" ref="G30:G38" si="2">F30</f>
        <v>2121883000000</v>
      </c>
    </row>
    <row r="31" spans="1:7" ht="16.7" customHeight="1" x14ac:dyDescent="0.2">
      <c r="A31" s="13">
        <f t="shared" si="0"/>
        <v>26</v>
      </c>
      <c r="B31" s="14" t="s">
        <v>217</v>
      </c>
      <c r="C31" s="15">
        <v>523418041000</v>
      </c>
      <c r="D31" s="15">
        <v>537515176000</v>
      </c>
      <c r="E31" s="15">
        <v>537972166000</v>
      </c>
      <c r="F31" s="15">
        <v>1290325000000</v>
      </c>
      <c r="G31" s="15">
        <f t="shared" si="2"/>
        <v>1290325000000</v>
      </c>
    </row>
    <row r="32" spans="1:7" ht="16.7" customHeight="1" x14ac:dyDescent="0.2">
      <c r="A32" s="13">
        <f t="shared" si="0"/>
        <v>27</v>
      </c>
      <c r="B32" s="14" t="s">
        <v>218</v>
      </c>
      <c r="C32" s="15">
        <v>76969233000</v>
      </c>
      <c r="D32" s="15">
        <v>71688404000</v>
      </c>
      <c r="E32" s="15">
        <v>75174155000</v>
      </c>
      <c r="F32" s="15">
        <v>831558000000</v>
      </c>
      <c r="G32" s="15">
        <f t="shared" si="2"/>
        <v>831558000000</v>
      </c>
    </row>
    <row r="33" spans="1:7" ht="16.7" customHeight="1" x14ac:dyDescent="0.2">
      <c r="A33" s="13">
        <f t="shared" si="0"/>
        <v>28</v>
      </c>
      <c r="B33" s="14" t="s">
        <v>219</v>
      </c>
      <c r="C33" s="49">
        <v>2796696</v>
      </c>
      <c r="D33" s="49">
        <v>2838728</v>
      </c>
      <c r="E33" s="49">
        <v>2864553</v>
      </c>
      <c r="F33" s="49">
        <v>9460465</v>
      </c>
      <c r="G33" s="49">
        <f t="shared" si="2"/>
        <v>9460465</v>
      </c>
    </row>
    <row r="34" spans="1:7" ht="16.7" customHeight="1" x14ac:dyDescent="0.2">
      <c r="A34" s="13">
        <f t="shared" si="0"/>
        <v>29</v>
      </c>
      <c r="B34" s="14" t="s">
        <v>220</v>
      </c>
      <c r="C34" s="49">
        <v>2598101</v>
      </c>
      <c r="D34" s="49">
        <v>2646038</v>
      </c>
      <c r="E34" s="49">
        <v>2663980</v>
      </c>
      <c r="F34" s="49">
        <v>6585499</v>
      </c>
      <c r="G34" s="49">
        <f t="shared" si="2"/>
        <v>6585499</v>
      </c>
    </row>
    <row r="35" spans="1:7" ht="16.7" customHeight="1" x14ac:dyDescent="0.2">
      <c r="A35" s="13">
        <f t="shared" si="0"/>
        <v>30</v>
      </c>
      <c r="B35" s="14" t="s">
        <v>221</v>
      </c>
      <c r="C35" s="49">
        <v>198595</v>
      </c>
      <c r="D35" s="49">
        <v>192690</v>
      </c>
      <c r="E35" s="49">
        <v>200573</v>
      </c>
      <c r="F35" s="49">
        <v>2874966</v>
      </c>
      <c r="G35" s="49">
        <f t="shared" si="2"/>
        <v>2874966</v>
      </c>
    </row>
    <row r="36" spans="1:7" ht="16.7" customHeight="1" x14ac:dyDescent="0.2">
      <c r="A36" s="13">
        <f t="shared" si="0"/>
        <v>31</v>
      </c>
      <c r="B36" s="14" t="s">
        <v>222</v>
      </c>
      <c r="C36" s="50">
        <v>4.95</v>
      </c>
      <c r="D36" s="50">
        <v>4.96</v>
      </c>
      <c r="E36" s="50">
        <v>4.82</v>
      </c>
      <c r="F36" s="50">
        <v>5.19</v>
      </c>
      <c r="G36" s="50">
        <f t="shared" si="2"/>
        <v>5.19</v>
      </c>
    </row>
    <row r="37" spans="1:7" ht="16.7" customHeight="1" x14ac:dyDescent="0.2">
      <c r="A37" s="13">
        <f t="shared" si="0"/>
        <v>32</v>
      </c>
      <c r="B37" s="14" t="s">
        <v>223</v>
      </c>
      <c r="C37" s="24">
        <v>1.34E-2</v>
      </c>
      <c r="D37" s="24">
        <v>1.32E-2</v>
      </c>
      <c r="E37" s="24">
        <v>1.41E-2</v>
      </c>
      <c r="F37" s="24">
        <v>1.4999999999999999E-2</v>
      </c>
      <c r="G37" s="24">
        <f t="shared" si="2"/>
        <v>1.4999999999999999E-2</v>
      </c>
    </row>
    <row r="38" spans="1:7" ht="16.7" customHeight="1" x14ac:dyDescent="0.2">
      <c r="A38" s="13">
        <f t="shared" si="0"/>
        <v>33</v>
      </c>
      <c r="B38" s="14" t="s">
        <v>224</v>
      </c>
      <c r="C38" s="51">
        <v>0.97</v>
      </c>
      <c r="D38" s="51">
        <v>0.97019999999999995</v>
      </c>
      <c r="E38" s="51">
        <v>0.98</v>
      </c>
      <c r="F38" s="51">
        <v>0.97</v>
      </c>
      <c r="G38" s="51">
        <f t="shared" si="2"/>
        <v>0.97</v>
      </c>
    </row>
    <row r="39" spans="1:7" ht="16.7" customHeight="1" x14ac:dyDescent="0.2">
      <c r="A39" s="13">
        <f t="shared" ref="A39:A70" si="3">A38+1</f>
        <v>34</v>
      </c>
      <c r="B39" s="20" t="s">
        <v>226</v>
      </c>
    </row>
    <row r="40" spans="1:7" ht="16.7" customHeight="1" x14ac:dyDescent="0.2">
      <c r="A40" s="13">
        <f t="shared" si="3"/>
        <v>35</v>
      </c>
      <c r="B40" s="14" t="s">
        <v>227</v>
      </c>
      <c r="C40" s="52">
        <v>51595</v>
      </c>
      <c r="D40" s="52">
        <v>68235</v>
      </c>
      <c r="E40" s="52">
        <v>78970</v>
      </c>
      <c r="F40" s="52">
        <v>95100</v>
      </c>
      <c r="G40" s="52">
        <f>SUM(C40:F40)</f>
        <v>293900</v>
      </c>
    </row>
    <row r="41" spans="1:7" ht="16.7" customHeight="1" x14ac:dyDescent="0.2">
      <c r="A41" s="13">
        <f t="shared" si="3"/>
        <v>36</v>
      </c>
      <c r="B41" s="14" t="s">
        <v>228</v>
      </c>
      <c r="C41" s="52">
        <v>4489976</v>
      </c>
      <c r="D41" s="52">
        <v>4462309</v>
      </c>
      <c r="E41" s="52">
        <v>4497762</v>
      </c>
      <c r="F41" s="52">
        <v>4582653</v>
      </c>
      <c r="G41" s="52">
        <v>4582653</v>
      </c>
    </row>
    <row r="42" spans="1:7" ht="16.7" customHeight="1" x14ac:dyDescent="0.2">
      <c r="A42" s="13">
        <f t="shared" si="3"/>
        <v>37</v>
      </c>
      <c r="B42" s="14" t="s">
        <v>229</v>
      </c>
      <c r="C42" s="52">
        <v>14509</v>
      </c>
      <c r="D42" s="52">
        <v>21573</v>
      </c>
      <c r="E42" s="52">
        <v>22909</v>
      </c>
      <c r="F42" s="52">
        <v>23194</v>
      </c>
      <c r="G42" s="52">
        <f>SUM(C42:F42)</f>
        <v>82185</v>
      </c>
    </row>
    <row r="43" spans="1:7" ht="16.7" customHeight="1" x14ac:dyDescent="0.2">
      <c r="A43" s="13">
        <f t="shared" si="3"/>
        <v>38</v>
      </c>
      <c r="C43" s="14"/>
      <c r="D43" s="14"/>
      <c r="E43" s="14"/>
      <c r="F43" s="14"/>
      <c r="G43" s="14"/>
    </row>
    <row r="44" spans="1:7" ht="16.7" customHeight="1" x14ac:dyDescent="0.2">
      <c r="A44" s="13">
        <f t="shared" si="3"/>
        <v>39</v>
      </c>
      <c r="C44" s="12" t="s">
        <v>36</v>
      </c>
      <c r="D44" s="12" t="s">
        <v>37</v>
      </c>
      <c r="E44" s="12" t="s">
        <v>38</v>
      </c>
      <c r="F44" s="12" t="s">
        <v>39</v>
      </c>
      <c r="G44" s="12" t="s">
        <v>45</v>
      </c>
    </row>
    <row r="45" spans="1:7" ht="16.7" customHeight="1" x14ac:dyDescent="0.2">
      <c r="A45" s="13">
        <f t="shared" si="3"/>
        <v>40</v>
      </c>
      <c r="B45" s="14" t="s">
        <v>212</v>
      </c>
      <c r="C45" s="48" t="s">
        <v>213</v>
      </c>
      <c r="D45" s="48" t="s">
        <v>213</v>
      </c>
      <c r="E45" s="48" t="s">
        <v>213</v>
      </c>
      <c r="F45" s="48" t="s">
        <v>213</v>
      </c>
      <c r="G45" s="55">
        <v>0.121</v>
      </c>
    </row>
    <row r="46" spans="1:7" ht="16.7" customHeight="1" x14ac:dyDescent="0.2">
      <c r="A46" s="13">
        <f t="shared" si="3"/>
        <v>41</v>
      </c>
      <c r="B46" s="14" t="s">
        <v>214</v>
      </c>
      <c r="C46" s="48" t="s">
        <v>213</v>
      </c>
      <c r="D46" s="48" t="s">
        <v>213</v>
      </c>
      <c r="E46" s="48" t="s">
        <v>213</v>
      </c>
      <c r="F46" s="48" t="s">
        <v>213</v>
      </c>
      <c r="G46" s="55">
        <v>0.04</v>
      </c>
    </row>
    <row r="47" spans="1:7" ht="16.7" customHeight="1" x14ac:dyDescent="0.2">
      <c r="A47" s="13">
        <f t="shared" si="3"/>
        <v>42</v>
      </c>
      <c r="B47" s="20" t="s">
        <v>215</v>
      </c>
    </row>
    <row r="48" spans="1:7" ht="16.7" customHeight="1" x14ac:dyDescent="0.2">
      <c r="A48" s="13">
        <f t="shared" si="3"/>
        <v>43</v>
      </c>
      <c r="B48" s="14" t="s">
        <v>216</v>
      </c>
      <c r="C48" s="15">
        <v>510697615000</v>
      </c>
      <c r="D48" s="15">
        <v>534557627000</v>
      </c>
      <c r="E48" s="15">
        <v>546064899000</v>
      </c>
      <c r="F48" s="15">
        <v>593261034000</v>
      </c>
      <c r="G48" s="15">
        <v>593261034000</v>
      </c>
    </row>
    <row r="49" spans="1:7" ht="16.7" customHeight="1" x14ac:dyDescent="0.2">
      <c r="A49" s="13">
        <f t="shared" si="3"/>
        <v>44</v>
      </c>
      <c r="B49" s="14" t="s">
        <v>217</v>
      </c>
      <c r="C49" s="15">
        <v>468544964000</v>
      </c>
      <c r="D49" s="15">
        <v>492361763000</v>
      </c>
      <c r="E49" s="15">
        <v>512980084000</v>
      </c>
      <c r="F49" s="15">
        <v>525517829000</v>
      </c>
      <c r="G49" s="15">
        <v>525517829000</v>
      </c>
    </row>
    <row r="50" spans="1:7" ht="16.7" customHeight="1" x14ac:dyDescent="0.2">
      <c r="A50" s="13">
        <f t="shared" si="3"/>
        <v>45</v>
      </c>
      <c r="B50" s="14" t="s">
        <v>218</v>
      </c>
      <c r="C50" s="15">
        <v>42152651000</v>
      </c>
      <c r="D50" s="15">
        <v>42195864000</v>
      </c>
      <c r="E50" s="15">
        <v>33084815000</v>
      </c>
      <c r="F50" s="15">
        <v>67743205000</v>
      </c>
      <c r="G50" s="15">
        <v>67743205000</v>
      </c>
    </row>
    <row r="51" spans="1:7" ht="16.7" customHeight="1" x14ac:dyDescent="0.2">
      <c r="A51" s="13">
        <f t="shared" si="3"/>
        <v>46</v>
      </c>
      <c r="B51" s="14" t="s">
        <v>219</v>
      </c>
      <c r="C51" s="49">
        <v>2474507</v>
      </c>
      <c r="D51" s="49">
        <v>2564138</v>
      </c>
      <c r="E51" s="49">
        <v>2615038</v>
      </c>
      <c r="F51" s="49">
        <v>2765506</v>
      </c>
      <c r="G51" s="49">
        <v>2765506</v>
      </c>
    </row>
    <row r="52" spans="1:7" ht="16.7" customHeight="1" x14ac:dyDescent="0.2">
      <c r="A52" s="13">
        <f t="shared" si="3"/>
        <v>47</v>
      </c>
      <c r="B52" s="14" t="s">
        <v>220</v>
      </c>
      <c r="C52" s="49">
        <v>2373612</v>
      </c>
      <c r="D52" s="49">
        <v>2459476</v>
      </c>
      <c r="E52" s="49">
        <v>2544411</v>
      </c>
      <c r="F52" s="49">
        <v>2588882</v>
      </c>
      <c r="G52" s="49">
        <v>2588882</v>
      </c>
    </row>
    <row r="53" spans="1:7" ht="16.7" customHeight="1" x14ac:dyDescent="0.2">
      <c r="A53" s="13">
        <f t="shared" si="3"/>
        <v>48</v>
      </c>
      <c r="B53" s="14" t="s">
        <v>221</v>
      </c>
      <c r="C53" s="49">
        <v>100895</v>
      </c>
      <c r="D53" s="49">
        <v>104662</v>
      </c>
      <c r="E53" s="49">
        <v>70627</v>
      </c>
      <c r="F53" s="49">
        <v>176624</v>
      </c>
      <c r="G53" s="49">
        <v>176624</v>
      </c>
    </row>
    <row r="54" spans="1:7" ht="16.7" customHeight="1" x14ac:dyDescent="0.2">
      <c r="A54" s="13">
        <f t="shared" si="3"/>
        <v>49</v>
      </c>
      <c r="B54" s="14" t="s">
        <v>222</v>
      </c>
      <c r="C54" s="50">
        <v>5.1100000000000003</v>
      </c>
      <c r="D54" s="50">
        <v>5.18</v>
      </c>
      <c r="E54" s="50">
        <v>4.71</v>
      </c>
      <c r="F54" s="50">
        <v>5.13</v>
      </c>
      <c r="G54" s="50">
        <v>5.13</v>
      </c>
    </row>
    <row r="55" spans="1:7" ht="16.7" customHeight="1" x14ac:dyDescent="0.2">
      <c r="A55" s="13">
        <f t="shared" si="3"/>
        <v>50</v>
      </c>
      <c r="B55" s="14" t="s">
        <v>223</v>
      </c>
      <c r="C55" s="24">
        <v>1.17E-2</v>
      </c>
      <c r="D55" s="24">
        <v>1.26E-2</v>
      </c>
      <c r="E55" s="24">
        <v>1.4E-2</v>
      </c>
      <c r="F55" s="24">
        <v>1.54E-2</v>
      </c>
      <c r="G55" s="24">
        <v>1.54E-2</v>
      </c>
    </row>
    <row r="56" spans="1:7" ht="16.7" customHeight="1" x14ac:dyDescent="0.2">
      <c r="A56" s="13">
        <f t="shared" si="3"/>
        <v>51</v>
      </c>
      <c r="B56" s="14" t="s">
        <v>224</v>
      </c>
      <c r="C56" s="51">
        <v>0.96</v>
      </c>
      <c r="D56" s="51">
        <v>0.96889999999999998</v>
      </c>
      <c r="E56" s="51">
        <v>0.97</v>
      </c>
      <c r="F56" s="51">
        <v>0.97</v>
      </c>
      <c r="G56" s="51">
        <v>0.97</v>
      </c>
    </row>
    <row r="57" spans="1:7" ht="16.7" customHeight="1" x14ac:dyDescent="0.2">
      <c r="A57" s="13">
        <f t="shared" si="3"/>
        <v>52</v>
      </c>
      <c r="B57" s="20" t="s">
        <v>226</v>
      </c>
    </row>
    <row r="58" spans="1:7" ht="16.7" customHeight="1" x14ac:dyDescent="0.2">
      <c r="A58" s="13">
        <f t="shared" si="3"/>
        <v>53</v>
      </c>
      <c r="B58" s="14" t="s">
        <v>231</v>
      </c>
      <c r="C58" s="52">
        <v>45400</v>
      </c>
      <c r="D58" s="52">
        <v>51500</v>
      </c>
      <c r="E58" s="52">
        <v>61500</v>
      </c>
      <c r="F58" s="52">
        <v>66200</v>
      </c>
      <c r="G58" s="52">
        <v>224600</v>
      </c>
    </row>
    <row r="59" spans="1:7" ht="16.7" customHeight="1" x14ac:dyDescent="0.2">
      <c r="A59" s="13">
        <f t="shared" si="3"/>
        <v>54</v>
      </c>
      <c r="B59" s="14" t="s">
        <v>228</v>
      </c>
      <c r="C59" s="52">
        <v>3470721</v>
      </c>
      <c r="D59" s="52">
        <v>3671497</v>
      </c>
      <c r="E59" s="52">
        <v>3870350</v>
      </c>
      <c r="F59" s="52">
        <v>4116530</v>
      </c>
      <c r="G59" s="52">
        <v>4116530</v>
      </c>
    </row>
    <row r="60" spans="1:7" ht="16.7" customHeight="1" x14ac:dyDescent="0.2">
      <c r="A60" s="13">
        <f t="shared" si="3"/>
        <v>55</v>
      </c>
      <c r="B60" s="14" t="s">
        <v>232</v>
      </c>
      <c r="C60" s="52">
        <v>9708</v>
      </c>
      <c r="D60" s="52">
        <v>12080</v>
      </c>
      <c r="E60" s="52">
        <v>10184</v>
      </c>
      <c r="F60" s="52">
        <v>11389</v>
      </c>
      <c r="G60" s="52">
        <v>43361</v>
      </c>
    </row>
    <row r="61" spans="1:7" ht="16.7" customHeight="1" x14ac:dyDescent="0.2">
      <c r="A61" s="13">
        <f t="shared" si="3"/>
        <v>56</v>
      </c>
    </row>
    <row r="62" spans="1:7" ht="16.7" customHeight="1" x14ac:dyDescent="0.2">
      <c r="A62" s="13">
        <f t="shared" si="3"/>
        <v>57</v>
      </c>
      <c r="C62" s="12" t="s">
        <v>36</v>
      </c>
      <c r="D62" s="12" t="s">
        <v>37</v>
      </c>
      <c r="E62" s="12" t="s">
        <v>38</v>
      </c>
      <c r="F62" s="12" t="s">
        <v>39</v>
      </c>
      <c r="G62" s="12" t="s">
        <v>46</v>
      </c>
    </row>
    <row r="63" spans="1:7" ht="16.7" customHeight="1" x14ac:dyDescent="0.2">
      <c r="A63" s="13">
        <f t="shared" si="3"/>
        <v>58</v>
      </c>
      <c r="B63" s="14" t="s">
        <v>212</v>
      </c>
      <c r="C63" s="48" t="s">
        <v>213</v>
      </c>
      <c r="D63" s="48" t="s">
        <v>213</v>
      </c>
      <c r="E63" s="48" t="s">
        <v>213</v>
      </c>
      <c r="F63" s="48" t="s">
        <v>213</v>
      </c>
      <c r="G63" s="55">
        <v>0.121</v>
      </c>
    </row>
    <row r="64" spans="1:7" ht="16.7" customHeight="1" x14ac:dyDescent="0.2">
      <c r="A64" s="13">
        <f t="shared" si="3"/>
        <v>59</v>
      </c>
      <c r="B64" s="14" t="s">
        <v>214</v>
      </c>
      <c r="C64" s="48" t="s">
        <v>213</v>
      </c>
      <c r="D64" s="48" t="s">
        <v>213</v>
      </c>
      <c r="E64" s="48" t="s">
        <v>213</v>
      </c>
      <c r="F64" s="48" t="s">
        <v>213</v>
      </c>
      <c r="G64" s="55">
        <v>3.6999999999999998E-2</v>
      </c>
    </row>
    <row r="65" spans="1:7" ht="16.7" customHeight="1" x14ac:dyDescent="0.2">
      <c r="A65" s="13">
        <f t="shared" si="3"/>
        <v>60</v>
      </c>
      <c r="B65" s="20" t="s">
        <v>215</v>
      </c>
    </row>
    <row r="66" spans="1:7" ht="16.7" customHeight="1" x14ac:dyDescent="0.2">
      <c r="A66" s="13">
        <f t="shared" si="3"/>
        <v>61</v>
      </c>
      <c r="B66" s="14" t="s">
        <v>216</v>
      </c>
      <c r="C66" s="15">
        <v>524794688000</v>
      </c>
      <c r="D66" s="15">
        <v>503693198000</v>
      </c>
      <c r="E66" s="15">
        <v>506083328000</v>
      </c>
      <c r="F66" s="15">
        <v>509105421000</v>
      </c>
      <c r="G66" s="15">
        <v>509105421000</v>
      </c>
    </row>
    <row r="67" spans="1:7" ht="16.7" customHeight="1" x14ac:dyDescent="0.2">
      <c r="A67" s="13">
        <f t="shared" si="3"/>
        <v>62</v>
      </c>
      <c r="B67" s="14" t="s">
        <v>217</v>
      </c>
      <c r="C67" s="15">
        <v>481325241000</v>
      </c>
      <c r="D67" s="15">
        <v>461947608000</v>
      </c>
      <c r="E67" s="15">
        <v>470203438000</v>
      </c>
      <c r="F67" s="15">
        <v>468237971000</v>
      </c>
      <c r="G67" s="15">
        <v>468237971000</v>
      </c>
    </row>
    <row r="68" spans="1:7" ht="16.7" customHeight="1" x14ac:dyDescent="0.2">
      <c r="A68" s="13">
        <f t="shared" si="3"/>
        <v>63</v>
      </c>
      <c r="B68" s="14" t="s">
        <v>218</v>
      </c>
      <c r="C68" s="15">
        <v>43469447000</v>
      </c>
      <c r="D68" s="15">
        <v>41745590000</v>
      </c>
      <c r="E68" s="15">
        <v>35879890000</v>
      </c>
      <c r="F68" s="15">
        <v>40867450000</v>
      </c>
      <c r="G68" s="15">
        <v>40867450000</v>
      </c>
    </row>
    <row r="69" spans="1:7" ht="16.7" customHeight="1" x14ac:dyDescent="0.2">
      <c r="A69" s="13">
        <f t="shared" si="3"/>
        <v>64</v>
      </c>
      <c r="B69" s="14" t="s">
        <v>219</v>
      </c>
      <c r="C69" s="49">
        <v>2516092</v>
      </c>
      <c r="D69" s="49">
        <v>2414287</v>
      </c>
      <c r="E69" s="49">
        <v>2431025</v>
      </c>
      <c r="F69" s="49">
        <v>2457147</v>
      </c>
      <c r="G69" s="49">
        <v>2457147</v>
      </c>
    </row>
    <row r="70" spans="1:7" ht="16.7" customHeight="1" x14ac:dyDescent="0.2">
      <c r="A70" s="13">
        <f t="shared" si="3"/>
        <v>65</v>
      </c>
      <c r="B70" s="14" t="s">
        <v>220</v>
      </c>
      <c r="C70" s="49">
        <v>2407623</v>
      </c>
      <c r="D70" s="49">
        <v>2312601</v>
      </c>
      <c r="E70" s="49">
        <v>2347685</v>
      </c>
      <c r="F70" s="49">
        <v>2357209</v>
      </c>
      <c r="G70" s="49">
        <v>2357209</v>
      </c>
    </row>
    <row r="71" spans="1:7" ht="16.7" customHeight="1" x14ac:dyDescent="0.2">
      <c r="A71" s="13">
        <f t="shared" ref="A71:A82" si="4">A70+1</f>
        <v>66</v>
      </c>
      <c r="B71" s="14" t="s">
        <v>221</v>
      </c>
      <c r="C71" s="49">
        <v>108469</v>
      </c>
      <c r="D71" s="49">
        <v>101686</v>
      </c>
      <c r="E71" s="49">
        <v>83340</v>
      </c>
      <c r="F71" s="49">
        <v>99938</v>
      </c>
      <c r="G71" s="49">
        <v>99938</v>
      </c>
    </row>
    <row r="72" spans="1:7" ht="16.7" customHeight="1" x14ac:dyDescent="0.2">
      <c r="A72" s="13">
        <f t="shared" si="4"/>
        <v>67</v>
      </c>
      <c r="B72" s="14" t="s">
        <v>222</v>
      </c>
      <c r="C72" s="50">
        <v>4.8099999999999996</v>
      </c>
      <c r="D72" s="50">
        <v>4.99</v>
      </c>
      <c r="E72" s="50">
        <v>5.1100000000000003</v>
      </c>
      <c r="F72" s="50">
        <v>4.9400000000000004</v>
      </c>
      <c r="G72" s="50">
        <v>4.9400000000000004</v>
      </c>
    </row>
    <row r="73" spans="1:7" ht="16.7" customHeight="1" x14ac:dyDescent="0.2">
      <c r="A73" s="13">
        <f t="shared" si="4"/>
        <v>68</v>
      </c>
      <c r="B73" s="14" t="s">
        <v>223</v>
      </c>
      <c r="C73" s="24">
        <v>1.0999999999999999E-2</v>
      </c>
      <c r="D73" s="24">
        <v>1.0999999999999999E-2</v>
      </c>
      <c r="E73" s="24">
        <v>1.1299999999999999E-2</v>
      </c>
      <c r="F73" s="24">
        <v>1.23E-2</v>
      </c>
      <c r="G73" s="24">
        <v>1.23E-2</v>
      </c>
    </row>
    <row r="74" spans="1:7" ht="16.7" customHeight="1" x14ac:dyDescent="0.2">
      <c r="A74" s="13">
        <f t="shared" si="4"/>
        <v>69</v>
      </c>
      <c r="B74" s="14" t="s">
        <v>224</v>
      </c>
      <c r="C74" s="51">
        <v>0.96299999999999997</v>
      </c>
      <c r="D74" s="51">
        <v>0.96519999999999995</v>
      </c>
      <c r="E74" s="51">
        <v>0.97</v>
      </c>
      <c r="F74" s="51">
        <v>0.97</v>
      </c>
      <c r="G74" s="51">
        <v>0.97</v>
      </c>
    </row>
    <row r="75" spans="1:7" ht="16.7" customHeight="1" x14ac:dyDescent="0.2">
      <c r="A75" s="13">
        <f t="shared" si="4"/>
        <v>70</v>
      </c>
      <c r="B75" s="20" t="s">
        <v>226</v>
      </c>
    </row>
    <row r="76" spans="1:7" ht="16.7" customHeight="1" x14ac:dyDescent="0.2">
      <c r="A76" s="13">
        <f t="shared" si="4"/>
        <v>71</v>
      </c>
      <c r="B76" s="14" t="s">
        <v>231</v>
      </c>
      <c r="C76" s="52">
        <v>35900</v>
      </c>
      <c r="D76" s="52">
        <v>42800</v>
      </c>
      <c r="E76" s="52">
        <v>44100</v>
      </c>
      <c r="F76" s="52">
        <v>39000</v>
      </c>
      <c r="G76" s="52">
        <v>161800</v>
      </c>
    </row>
    <row r="77" spans="1:7" ht="16.7" customHeight="1" x14ac:dyDescent="0.2">
      <c r="A77" s="13">
        <f t="shared" si="4"/>
        <v>72</v>
      </c>
      <c r="B77" s="14" t="s">
        <v>228</v>
      </c>
      <c r="C77" s="52">
        <v>2526083</v>
      </c>
      <c r="D77" s="52">
        <v>2663118</v>
      </c>
      <c r="E77" s="52">
        <v>2854116</v>
      </c>
      <c r="F77" s="52">
        <v>3017480</v>
      </c>
      <c r="G77" s="52">
        <v>3017480</v>
      </c>
    </row>
    <row r="78" spans="1:7" ht="16.7" customHeight="1" x14ac:dyDescent="0.2">
      <c r="A78" s="13">
        <f t="shared" si="4"/>
        <v>73</v>
      </c>
      <c r="B78" s="14" t="s">
        <v>232</v>
      </c>
      <c r="C78" s="52">
        <v>8500</v>
      </c>
      <c r="D78" s="52">
        <v>10800</v>
      </c>
      <c r="E78" s="52">
        <v>10400</v>
      </c>
      <c r="F78" s="52">
        <v>9500</v>
      </c>
      <c r="G78" s="52">
        <v>39200</v>
      </c>
    </row>
    <row r="79" spans="1:7" ht="16.7" customHeight="1" x14ac:dyDescent="0.2">
      <c r="A79" s="13">
        <f t="shared" si="4"/>
        <v>74</v>
      </c>
    </row>
    <row r="80" spans="1:7" ht="50.25" customHeight="1" x14ac:dyDescent="0.2">
      <c r="A80" s="13">
        <f t="shared" si="4"/>
        <v>75</v>
      </c>
      <c r="B80" s="62" t="s">
        <v>233</v>
      </c>
      <c r="C80" s="61"/>
      <c r="D80" s="61"/>
      <c r="E80" s="61"/>
      <c r="F80" s="61"/>
      <c r="G80" s="61"/>
    </row>
    <row r="81" spans="1:7" ht="65.849999999999994" customHeight="1" x14ac:dyDescent="0.2">
      <c r="A81" s="13">
        <f t="shared" si="4"/>
        <v>76</v>
      </c>
      <c r="B81" s="62" t="s">
        <v>234</v>
      </c>
      <c r="C81" s="61"/>
      <c r="D81" s="61"/>
      <c r="E81" s="61"/>
      <c r="F81" s="61"/>
      <c r="G81" s="61"/>
    </row>
    <row r="82" spans="1:7" ht="16.7" customHeight="1" x14ac:dyDescent="0.2">
      <c r="A82" s="13">
        <f t="shared" si="4"/>
        <v>77</v>
      </c>
      <c r="B82" s="62" t="s">
        <v>235</v>
      </c>
      <c r="C82" s="61"/>
      <c r="D82" s="61"/>
      <c r="E82" s="61"/>
      <c r="F82" s="61"/>
      <c r="G82" s="61"/>
    </row>
  </sheetData>
  <mergeCells count="7">
    <mergeCell ref="B81:G81"/>
    <mergeCell ref="B82:G82"/>
    <mergeCell ref="A1:G1"/>
    <mergeCell ref="A2:G2"/>
    <mergeCell ref="A3:G3"/>
    <mergeCell ref="A4:G4"/>
    <mergeCell ref="B80:G8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3"/>
  <sheetViews>
    <sheetView showRuler="0" topLeftCell="A8" workbookViewId="0">
      <selection activeCell="A13" sqref="A13"/>
    </sheetView>
  </sheetViews>
  <sheetFormatPr defaultColWidth="13.7109375" defaultRowHeight="12.75" x14ac:dyDescent="0.2"/>
  <cols>
    <col min="1" max="1" width="148.28515625" customWidth="1"/>
  </cols>
  <sheetData>
    <row r="1" spans="1:1" ht="20.100000000000001" customHeight="1" x14ac:dyDescent="0.2">
      <c r="A1" s="7" t="s">
        <v>16</v>
      </c>
    </row>
    <row r="2" spans="1:1" ht="20.100000000000001" customHeight="1" x14ac:dyDescent="0.2">
      <c r="A2" s="7" t="s">
        <v>3</v>
      </c>
    </row>
    <row r="3" spans="1:1" ht="15" customHeight="1" x14ac:dyDescent="0.2"/>
    <row r="4" spans="1:1" ht="22.5" customHeight="1" x14ac:dyDescent="0.2">
      <c r="A4" s="8" t="s">
        <v>17</v>
      </c>
    </row>
    <row r="5" spans="1:1" ht="198.75" customHeight="1" x14ac:dyDescent="0.2">
      <c r="A5" s="9" t="s">
        <v>18</v>
      </c>
    </row>
    <row r="6" spans="1:1" ht="161.25" customHeight="1" x14ac:dyDescent="0.2">
      <c r="A6" s="9" t="s">
        <v>19</v>
      </c>
    </row>
    <row r="7" spans="1:1" ht="169.5" customHeight="1" x14ac:dyDescent="0.2">
      <c r="A7" s="9" t="s">
        <v>20</v>
      </c>
    </row>
    <row r="8" spans="1:1" ht="225.75" customHeight="1" x14ac:dyDescent="0.2">
      <c r="A8" s="9" t="s">
        <v>21</v>
      </c>
    </row>
    <row r="9" spans="1:1" ht="97.5" customHeight="1" x14ac:dyDescent="0.2">
      <c r="A9" s="9" t="s">
        <v>22</v>
      </c>
    </row>
    <row r="10" spans="1:1" ht="125.85" customHeight="1" x14ac:dyDescent="0.2">
      <c r="A10" s="9" t="s">
        <v>23</v>
      </c>
    </row>
    <row r="11" spans="1:1" ht="207.6" customHeight="1" x14ac:dyDescent="0.2">
      <c r="A11" s="9" t="s">
        <v>24</v>
      </c>
    </row>
    <row r="12" spans="1:1" ht="22.5" customHeight="1" x14ac:dyDescent="0.2">
      <c r="A12" s="8" t="s">
        <v>25</v>
      </c>
    </row>
    <row r="13" spans="1:1" ht="159.19999999999999" customHeight="1" x14ac:dyDescent="0.2">
      <c r="A13" s="10" t="s">
        <v>26</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
  <sheetViews>
    <sheetView showRuler="0" workbookViewId="0">
      <selection activeCell="J32" sqref="J32"/>
    </sheetView>
  </sheetViews>
  <sheetFormatPr defaultColWidth="13.7109375" defaultRowHeight="12.75" x14ac:dyDescent="0.2"/>
  <cols>
    <col min="1" max="1" width="4.28515625" customWidth="1"/>
    <col min="2" max="2" width="63.28515625" customWidth="1"/>
    <col min="3" max="7" width="19.85546875" customWidth="1"/>
  </cols>
  <sheetData>
    <row r="1" spans="1:7" ht="20.100000000000001" customHeight="1" x14ac:dyDescent="0.2">
      <c r="A1" s="60" t="s">
        <v>27</v>
      </c>
      <c r="B1" s="61"/>
      <c r="C1" s="61"/>
      <c r="D1" s="61"/>
      <c r="E1" s="61"/>
      <c r="F1" s="61"/>
      <c r="G1" s="61"/>
    </row>
    <row r="2" spans="1:7" ht="15.75" customHeight="1" x14ac:dyDescent="0.2">
      <c r="A2" s="62" t="s">
        <v>28</v>
      </c>
      <c r="B2" s="61"/>
      <c r="C2" s="61"/>
      <c r="D2" s="61"/>
      <c r="E2" s="61"/>
      <c r="F2" s="61"/>
      <c r="G2" s="61"/>
    </row>
    <row r="3" spans="1:7" ht="13.35" customHeight="1" x14ac:dyDescent="0.2">
      <c r="A3" s="63" t="s">
        <v>29</v>
      </c>
      <c r="B3" s="61"/>
      <c r="C3" s="61"/>
      <c r="D3" s="61"/>
      <c r="E3" s="61"/>
      <c r="F3" s="61"/>
      <c r="G3" s="61"/>
    </row>
    <row r="4" spans="1:7" ht="16.7" customHeight="1" x14ac:dyDescent="0.2">
      <c r="B4" s="11" t="s">
        <v>30</v>
      </c>
      <c r="C4" s="11" t="s">
        <v>31</v>
      </c>
      <c r="D4" s="11" t="s">
        <v>32</v>
      </c>
      <c r="E4" s="11" t="s">
        <v>33</v>
      </c>
      <c r="F4" s="11" t="s">
        <v>34</v>
      </c>
      <c r="G4" s="11" t="s">
        <v>35</v>
      </c>
    </row>
    <row r="5" spans="1:7" ht="16.7" customHeight="1" x14ac:dyDescent="0.2">
      <c r="C5" s="12" t="s">
        <v>36</v>
      </c>
      <c r="D5" s="12" t="s">
        <v>37</v>
      </c>
      <c r="E5" s="12" t="s">
        <v>38</v>
      </c>
      <c r="F5" s="12" t="s">
        <v>39</v>
      </c>
      <c r="G5" s="12" t="s">
        <v>40</v>
      </c>
    </row>
    <row r="6" spans="1:7" ht="16.7" customHeight="1" x14ac:dyDescent="0.2">
      <c r="A6" s="13">
        <v>1</v>
      </c>
      <c r="B6" s="14" t="s">
        <v>41</v>
      </c>
      <c r="C6" s="15">
        <v>23660000000</v>
      </c>
      <c r="G6" s="15">
        <f>C6</f>
        <v>23660000000</v>
      </c>
    </row>
    <row r="7" spans="1:7" ht="16.7" customHeight="1" x14ac:dyDescent="0.2">
      <c r="A7" s="13">
        <f t="shared" ref="A7:A23" si="0">A6+1</f>
        <v>2</v>
      </c>
      <c r="B7" s="14" t="s">
        <v>42</v>
      </c>
      <c r="C7" s="16">
        <v>20993000000</v>
      </c>
      <c r="G7" s="16">
        <f>C7</f>
        <v>20993000000</v>
      </c>
    </row>
    <row r="8" spans="1:7" ht="16.7" customHeight="1" x14ac:dyDescent="0.2">
      <c r="A8" s="13">
        <f t="shared" si="0"/>
        <v>3</v>
      </c>
      <c r="B8" s="14" t="s">
        <v>43</v>
      </c>
      <c r="C8" s="17">
        <v>44653000000</v>
      </c>
      <c r="D8" s="18"/>
      <c r="E8" s="18"/>
      <c r="F8" s="18"/>
      <c r="G8" s="17">
        <f>G6+G7</f>
        <v>44653000000</v>
      </c>
    </row>
    <row r="9" spans="1:7" ht="16.7" customHeight="1" x14ac:dyDescent="0.2">
      <c r="A9" s="13">
        <f t="shared" si="0"/>
        <v>4</v>
      </c>
    </row>
    <row r="10" spans="1:7" ht="16.7" customHeight="1" x14ac:dyDescent="0.2">
      <c r="A10" s="13">
        <f t="shared" si="0"/>
        <v>5</v>
      </c>
      <c r="C10" s="12" t="s">
        <v>36</v>
      </c>
      <c r="D10" s="12" t="s">
        <v>37</v>
      </c>
      <c r="E10" s="12" t="s">
        <v>38</v>
      </c>
      <c r="F10" s="12" t="s">
        <v>39</v>
      </c>
      <c r="G10" s="12" t="s">
        <v>44</v>
      </c>
    </row>
    <row r="11" spans="1:7" ht="16.7" customHeight="1" x14ac:dyDescent="0.2">
      <c r="A11" s="13">
        <f t="shared" si="0"/>
        <v>6</v>
      </c>
      <c r="B11" s="14" t="s">
        <v>41</v>
      </c>
      <c r="C11" s="15">
        <v>11800000000</v>
      </c>
      <c r="D11" s="15">
        <v>15129000000</v>
      </c>
      <c r="E11" s="15">
        <v>19086000000</v>
      </c>
      <c r="F11" s="15">
        <v>25905000000</v>
      </c>
      <c r="G11" s="15">
        <f>SUM(C11:F11)</f>
        <v>71920000000</v>
      </c>
    </row>
    <row r="12" spans="1:7" ht="16.7" customHeight="1" x14ac:dyDescent="0.2">
      <c r="A12" s="13">
        <f t="shared" si="0"/>
        <v>7</v>
      </c>
      <c r="B12" s="14" t="s">
        <v>42</v>
      </c>
      <c r="C12" s="19">
        <v>9785000000</v>
      </c>
      <c r="D12" s="19">
        <v>13927000000</v>
      </c>
      <c r="E12" s="19">
        <v>13326000000</v>
      </c>
      <c r="F12" s="19">
        <v>21393000000</v>
      </c>
      <c r="G12" s="19">
        <f>SUM(C12:F12)</f>
        <v>58431000000</v>
      </c>
    </row>
    <row r="13" spans="1:7" ht="16.7" customHeight="1" x14ac:dyDescent="0.2">
      <c r="A13" s="13">
        <f t="shared" si="0"/>
        <v>8</v>
      </c>
      <c r="B13" s="14" t="s">
        <v>43</v>
      </c>
      <c r="C13" s="17">
        <f>SUM(C11:C12)-1000000</f>
        <v>21584000000</v>
      </c>
      <c r="D13" s="17">
        <f>SUM(D11:D12)</f>
        <v>29056000000</v>
      </c>
      <c r="E13" s="17">
        <f>SUM(E11:E12)+1000000</f>
        <v>32413000000</v>
      </c>
      <c r="F13" s="17">
        <f>SUM(F11:F12)+1000000</f>
        <v>47299000000</v>
      </c>
      <c r="G13" s="17">
        <f>SUM(C13:F13)</f>
        <v>130352000000</v>
      </c>
    </row>
    <row r="14" spans="1:7" ht="16.7" customHeight="1" x14ac:dyDescent="0.2">
      <c r="A14" s="13">
        <f t="shared" si="0"/>
        <v>9</v>
      </c>
      <c r="C14" s="20"/>
      <c r="D14" s="20"/>
    </row>
    <row r="15" spans="1:7" ht="16.7" customHeight="1" x14ac:dyDescent="0.2">
      <c r="A15" s="13">
        <f t="shared" si="0"/>
        <v>10</v>
      </c>
      <c r="C15" s="12" t="s">
        <v>36</v>
      </c>
      <c r="D15" s="12" t="s">
        <v>37</v>
      </c>
      <c r="E15" s="12" t="s">
        <v>38</v>
      </c>
      <c r="F15" s="12" t="s">
        <v>39</v>
      </c>
      <c r="G15" s="12" t="s">
        <v>45</v>
      </c>
    </row>
    <row r="16" spans="1:7" ht="16.7" customHeight="1" x14ac:dyDescent="0.2">
      <c r="A16" s="13">
        <f t="shared" si="0"/>
        <v>11</v>
      </c>
      <c r="B16" s="14" t="s">
        <v>41</v>
      </c>
      <c r="C16" s="15">
        <v>11109000000</v>
      </c>
      <c r="D16" s="15">
        <v>13121000000</v>
      </c>
      <c r="E16" s="15">
        <v>15375000000</v>
      </c>
      <c r="F16" s="15">
        <v>15156000000</v>
      </c>
      <c r="G16" s="15">
        <f>SUM(C16:F16)</f>
        <v>54761000000</v>
      </c>
    </row>
    <row r="17" spans="1:7" ht="16.7" customHeight="1" x14ac:dyDescent="0.2">
      <c r="A17" s="13">
        <f t="shared" si="0"/>
        <v>12</v>
      </c>
      <c r="B17" s="14" t="s">
        <v>42</v>
      </c>
      <c r="C17" s="19">
        <v>9096000000</v>
      </c>
      <c r="D17" s="19">
        <v>11541000000</v>
      </c>
      <c r="E17" s="19">
        <v>13121000000</v>
      </c>
      <c r="F17" s="19">
        <v>12633000000</v>
      </c>
      <c r="G17" s="19">
        <f>SUM(C17:F17)</f>
        <v>46391000000</v>
      </c>
    </row>
    <row r="18" spans="1:7" ht="16.7" customHeight="1" x14ac:dyDescent="0.2">
      <c r="A18" s="13">
        <f t="shared" si="0"/>
        <v>13</v>
      </c>
      <c r="B18" s="14" t="s">
        <v>43</v>
      </c>
      <c r="C18" s="17">
        <f>SUM(C16:C17)</f>
        <v>20205000000</v>
      </c>
      <c r="D18" s="17">
        <f>SUM(D16:D17)</f>
        <v>24662000000</v>
      </c>
      <c r="E18" s="17">
        <f>SUM(E16:E17)</f>
        <v>28496000000</v>
      </c>
      <c r="F18" s="17">
        <f>SUM(F16:F17)</f>
        <v>27789000000</v>
      </c>
      <c r="G18" s="17">
        <f>SUM(C18:F18)</f>
        <v>101152000000</v>
      </c>
    </row>
    <row r="19" spans="1:7" ht="16.7" customHeight="1" x14ac:dyDescent="0.2">
      <c r="A19" s="13">
        <f t="shared" si="0"/>
        <v>14</v>
      </c>
    </row>
    <row r="20" spans="1:7" ht="16.7" customHeight="1" x14ac:dyDescent="0.2">
      <c r="A20" s="13">
        <f t="shared" si="0"/>
        <v>15</v>
      </c>
      <c r="C20" s="12" t="s">
        <v>36</v>
      </c>
      <c r="D20" s="12" t="s">
        <v>37</v>
      </c>
      <c r="E20" s="12" t="s">
        <v>38</v>
      </c>
      <c r="F20" s="12" t="s">
        <v>39</v>
      </c>
      <c r="G20" s="12" t="s">
        <v>46</v>
      </c>
    </row>
    <row r="21" spans="1:7" ht="16.7" customHeight="1" x14ac:dyDescent="0.2">
      <c r="A21" s="13">
        <f t="shared" si="0"/>
        <v>16</v>
      </c>
      <c r="B21" s="14" t="s">
        <v>41</v>
      </c>
      <c r="C21" s="15">
        <v>9810000000</v>
      </c>
      <c r="D21" s="15">
        <v>12414000000</v>
      </c>
      <c r="E21" s="15">
        <v>11947000000</v>
      </c>
      <c r="F21" s="15">
        <v>9593000000</v>
      </c>
      <c r="G21" s="15">
        <f>SUM(C21:F21)-1000000</f>
        <v>43763000000</v>
      </c>
    </row>
    <row r="22" spans="1:7" ht="16.7" customHeight="1" x14ac:dyDescent="0.2">
      <c r="A22" s="13">
        <f t="shared" si="0"/>
        <v>17</v>
      </c>
      <c r="B22" s="14" t="s">
        <v>42</v>
      </c>
      <c r="C22" s="19">
        <v>7120000000</v>
      </c>
      <c r="D22" s="19">
        <v>9916000000</v>
      </c>
      <c r="E22" s="19">
        <v>10244000000</v>
      </c>
      <c r="F22" s="19">
        <v>7668000000</v>
      </c>
      <c r="G22" s="19">
        <f>SUM(C22:F22)+1000000</f>
        <v>34949000000</v>
      </c>
    </row>
    <row r="23" spans="1:7" ht="16.7" customHeight="1" x14ac:dyDescent="0.2">
      <c r="A23" s="13">
        <f t="shared" si="0"/>
        <v>18</v>
      </c>
      <c r="B23" s="14" t="s">
        <v>43</v>
      </c>
      <c r="C23" s="17">
        <f>SUM(C21:C22)-1000000</f>
        <v>16929000000</v>
      </c>
      <c r="D23" s="17">
        <f>SUM(D21:D22)</f>
        <v>22330000000</v>
      </c>
      <c r="E23" s="17">
        <f>SUM(E21:E22)</f>
        <v>22191000000</v>
      </c>
      <c r="F23" s="17">
        <f>SUM(F21:F22)</f>
        <v>17261000000</v>
      </c>
      <c r="G23" s="17">
        <f>SUM(C23:F23)+1000000</f>
        <v>78712000000</v>
      </c>
    </row>
  </sheetData>
  <mergeCells count="3">
    <mergeCell ref="A1:G1"/>
    <mergeCell ref="A2:G2"/>
    <mergeCell ref="A3:G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2"/>
  <sheetViews>
    <sheetView showRuler="0" workbookViewId="0">
      <selection activeCell="F34" sqref="F34"/>
    </sheetView>
  </sheetViews>
  <sheetFormatPr defaultColWidth="13.7109375" defaultRowHeight="12.75" x14ac:dyDescent="0.2"/>
  <cols>
    <col min="1" max="1" width="4.28515625" customWidth="1"/>
    <col min="2" max="2" width="55.7109375" customWidth="1"/>
    <col min="3" max="3" width="30.140625" customWidth="1"/>
    <col min="4" max="7" width="19.85546875" customWidth="1"/>
  </cols>
  <sheetData>
    <row r="1" spans="1:7" ht="20.100000000000001" customHeight="1" x14ac:dyDescent="0.2">
      <c r="A1" s="60" t="s">
        <v>47</v>
      </c>
      <c r="B1" s="61"/>
      <c r="C1" s="61"/>
      <c r="D1" s="61"/>
      <c r="E1" s="61"/>
      <c r="F1" s="61"/>
      <c r="G1" s="61"/>
    </row>
    <row r="2" spans="1:7" ht="15.75" customHeight="1" x14ac:dyDescent="0.2">
      <c r="A2" s="62" t="s">
        <v>28</v>
      </c>
      <c r="B2" s="61"/>
      <c r="C2" s="61"/>
      <c r="D2" s="61"/>
      <c r="E2" s="61"/>
      <c r="F2" s="61"/>
      <c r="G2" s="61"/>
    </row>
    <row r="3" spans="1:7" ht="13.35" customHeight="1" x14ac:dyDescent="0.2">
      <c r="A3" s="63" t="s">
        <v>29</v>
      </c>
      <c r="B3" s="61"/>
      <c r="C3" s="61"/>
      <c r="D3" s="61"/>
      <c r="E3" s="61"/>
      <c r="F3" s="61"/>
      <c r="G3" s="61"/>
    </row>
    <row r="4" spans="1:7" ht="16.7" customHeight="1" x14ac:dyDescent="0.2">
      <c r="B4" s="11" t="s">
        <v>30</v>
      </c>
      <c r="C4" s="11" t="s">
        <v>31</v>
      </c>
      <c r="D4" s="11" t="s">
        <v>32</v>
      </c>
      <c r="E4" s="11" t="s">
        <v>33</v>
      </c>
      <c r="F4" s="11" t="s">
        <v>34</v>
      </c>
      <c r="G4" s="11" t="s">
        <v>35</v>
      </c>
    </row>
    <row r="5" spans="1:7" ht="16.7" customHeight="1" x14ac:dyDescent="0.2">
      <c r="A5" s="1"/>
      <c r="C5" s="12" t="s">
        <v>36</v>
      </c>
      <c r="D5" s="12" t="s">
        <v>37</v>
      </c>
      <c r="E5" s="12" t="s">
        <v>38</v>
      </c>
      <c r="F5" s="12" t="s">
        <v>39</v>
      </c>
      <c r="G5" s="12" t="s">
        <v>40</v>
      </c>
    </row>
    <row r="6" spans="1:7" ht="16.7" customHeight="1" x14ac:dyDescent="0.2">
      <c r="A6" s="13">
        <v>1</v>
      </c>
      <c r="B6" s="21" t="s">
        <v>48</v>
      </c>
      <c r="C6" s="22">
        <v>2.7400000000000001E-2</v>
      </c>
      <c r="G6" s="22">
        <f>C6</f>
        <v>2.7400000000000001E-2</v>
      </c>
    </row>
    <row r="7" spans="1:7" ht="16.7" customHeight="1" x14ac:dyDescent="0.2">
      <c r="A7" s="13">
        <f t="shared" ref="A7:A22" si="0">A6+1</f>
        <v>2</v>
      </c>
      <c r="B7" s="21" t="s">
        <v>49</v>
      </c>
      <c r="C7" s="23">
        <v>49388000000</v>
      </c>
      <c r="G7" s="23">
        <f>C7+D7+E7+F7</f>
        <v>49388000000</v>
      </c>
    </row>
    <row r="8" spans="1:7" ht="16.7" customHeight="1" x14ac:dyDescent="0.2">
      <c r="A8" s="13">
        <f t="shared" si="0"/>
        <v>3</v>
      </c>
      <c r="C8" s="14"/>
      <c r="D8" s="14"/>
    </row>
    <row r="9" spans="1:7" ht="16.7" customHeight="1" x14ac:dyDescent="0.2">
      <c r="A9" s="13">
        <f t="shared" si="0"/>
        <v>4</v>
      </c>
      <c r="C9" s="12" t="s">
        <v>36</v>
      </c>
      <c r="D9" s="12" t="s">
        <v>37</v>
      </c>
      <c r="E9" s="12" t="s">
        <v>38</v>
      </c>
      <c r="F9" s="12" t="s">
        <v>39</v>
      </c>
      <c r="G9" s="12" t="s">
        <v>44</v>
      </c>
    </row>
    <row r="10" spans="1:7" ht="16.7" customHeight="1" x14ac:dyDescent="0.2">
      <c r="A10" s="13">
        <f t="shared" si="0"/>
        <v>5</v>
      </c>
      <c r="B10" s="14" t="s">
        <v>48</v>
      </c>
      <c r="C10" s="24">
        <v>2.8899999999999999E-2</v>
      </c>
      <c r="D10" s="24">
        <v>2.8000000000000001E-2</v>
      </c>
      <c r="E10" s="24">
        <v>2.8000000000000001E-2</v>
      </c>
      <c r="F10" s="24">
        <v>2.8199999999999999E-2</v>
      </c>
      <c r="G10" s="24">
        <v>2.8299999999999999E-2</v>
      </c>
    </row>
    <row r="11" spans="1:7" ht="16.7" customHeight="1" x14ac:dyDescent="0.2">
      <c r="A11" s="13">
        <f t="shared" si="0"/>
        <v>6</v>
      </c>
      <c r="B11" s="14" t="s">
        <v>49</v>
      </c>
      <c r="C11" s="15">
        <v>26116535000</v>
      </c>
      <c r="D11" s="15">
        <v>28428852000</v>
      </c>
      <c r="E11" s="15">
        <v>35828711000</v>
      </c>
      <c r="F11" s="15">
        <v>41630634000</v>
      </c>
      <c r="G11" s="15">
        <f>SUM(C11:F11)</f>
        <v>132004732000</v>
      </c>
    </row>
    <row r="12" spans="1:7" ht="16.7" customHeight="1" x14ac:dyDescent="0.2">
      <c r="A12" s="13">
        <f t="shared" si="0"/>
        <v>7</v>
      </c>
      <c r="C12" s="14"/>
      <c r="D12" s="14"/>
    </row>
    <row r="13" spans="1:7" ht="16.7" customHeight="1" x14ac:dyDescent="0.2">
      <c r="A13" s="13">
        <f t="shared" si="0"/>
        <v>8</v>
      </c>
      <c r="C13" s="12" t="s">
        <v>36</v>
      </c>
      <c r="D13" s="12" t="s">
        <v>37</v>
      </c>
      <c r="E13" s="12" t="s">
        <v>38</v>
      </c>
      <c r="F13" s="12" t="s">
        <v>39</v>
      </c>
      <c r="G13" s="12" t="s">
        <v>45</v>
      </c>
    </row>
    <row r="14" spans="1:7" ht="16.7" customHeight="1" x14ac:dyDescent="0.2">
      <c r="A14" s="13">
        <f t="shared" si="0"/>
        <v>9</v>
      </c>
      <c r="B14" s="14" t="s">
        <v>48</v>
      </c>
      <c r="C14" s="24">
        <v>3.1099999999999999E-2</v>
      </c>
      <c r="D14" s="24">
        <v>2.9899999999999999E-2</v>
      </c>
      <c r="E14" s="24">
        <v>2.7799999999999998E-2</v>
      </c>
      <c r="F14" s="24">
        <v>2.98E-2</v>
      </c>
      <c r="G14" s="24">
        <v>2.9499999999999998E-2</v>
      </c>
    </row>
    <row r="15" spans="1:7" ht="16.7" customHeight="1" x14ac:dyDescent="0.2">
      <c r="A15" s="13">
        <f t="shared" si="0"/>
        <v>10</v>
      </c>
      <c r="B15" s="14" t="s">
        <v>49</v>
      </c>
      <c r="C15" s="15">
        <v>22361932885</v>
      </c>
      <c r="D15" s="15">
        <v>25050032115</v>
      </c>
      <c r="E15" s="15">
        <v>29835118000</v>
      </c>
      <c r="F15" s="15">
        <v>23577653000</v>
      </c>
      <c r="G15" s="15">
        <v>100824736000</v>
      </c>
    </row>
    <row r="16" spans="1:7" ht="16.7" customHeight="1" x14ac:dyDescent="0.2">
      <c r="A16" s="13">
        <f t="shared" si="0"/>
        <v>11</v>
      </c>
    </row>
    <row r="17" spans="1:7" ht="16.7" customHeight="1" x14ac:dyDescent="0.2">
      <c r="A17" s="13">
        <f t="shared" si="0"/>
        <v>12</v>
      </c>
      <c r="C17" s="12" t="s">
        <v>36</v>
      </c>
      <c r="D17" s="12" t="s">
        <v>37</v>
      </c>
      <c r="E17" s="12" t="s">
        <v>38</v>
      </c>
      <c r="F17" s="12" t="s">
        <v>39</v>
      </c>
      <c r="G17" s="12" t="s">
        <v>46</v>
      </c>
    </row>
    <row r="18" spans="1:7" ht="16.7" customHeight="1" x14ac:dyDescent="0.2">
      <c r="A18" s="13">
        <f t="shared" si="0"/>
        <v>13</v>
      </c>
      <c r="B18" s="14" t="s">
        <v>48</v>
      </c>
      <c r="C18" s="24">
        <v>2.3900000000000001E-2</v>
      </c>
      <c r="D18" s="24">
        <v>2.6700000000000002E-2</v>
      </c>
      <c r="E18" s="24">
        <v>2.76E-2</v>
      </c>
      <c r="F18" s="24">
        <v>2.6800000000000001E-2</v>
      </c>
      <c r="G18" s="24">
        <v>2.63E-2</v>
      </c>
    </row>
    <row r="19" spans="1:7" ht="16.7" customHeight="1" x14ac:dyDescent="0.2">
      <c r="A19" s="13">
        <f t="shared" si="0"/>
        <v>14</v>
      </c>
      <c r="B19" s="14" t="s">
        <v>49</v>
      </c>
      <c r="C19" s="15">
        <v>19534883193</v>
      </c>
      <c r="D19" s="15">
        <v>22244338807</v>
      </c>
      <c r="E19" s="15">
        <v>20814634000</v>
      </c>
      <c r="F19" s="15">
        <v>16054861000</v>
      </c>
      <c r="G19" s="15">
        <v>78648717000</v>
      </c>
    </row>
    <row r="20" spans="1:7" ht="16.7" customHeight="1" x14ac:dyDescent="0.2">
      <c r="A20" s="13">
        <f t="shared" si="0"/>
        <v>15</v>
      </c>
    </row>
    <row r="21" spans="1:7" ht="49.15" customHeight="1" x14ac:dyDescent="0.2">
      <c r="A21" s="13">
        <f t="shared" si="0"/>
        <v>16</v>
      </c>
      <c r="B21" s="62" t="s">
        <v>50</v>
      </c>
      <c r="C21" s="61"/>
      <c r="D21" s="61"/>
      <c r="E21" s="61"/>
      <c r="F21" s="61"/>
      <c r="G21" s="61"/>
    </row>
    <row r="22" spans="1:7" ht="39.200000000000003" customHeight="1" x14ac:dyDescent="0.2">
      <c r="A22" s="13">
        <f t="shared" si="0"/>
        <v>17</v>
      </c>
      <c r="B22" s="62" t="s">
        <v>51</v>
      </c>
      <c r="C22" s="61"/>
      <c r="D22" s="61"/>
      <c r="E22" s="61"/>
      <c r="F22" s="61"/>
      <c r="G22" s="61"/>
    </row>
  </sheetData>
  <mergeCells count="5">
    <mergeCell ref="A1:G1"/>
    <mergeCell ref="A2:G2"/>
    <mergeCell ref="A3:G3"/>
    <mergeCell ref="B21:G21"/>
    <mergeCell ref="B22:G2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6"/>
  <sheetViews>
    <sheetView showRuler="0" workbookViewId="0">
      <selection activeCell="C42" sqref="C42"/>
    </sheetView>
  </sheetViews>
  <sheetFormatPr defaultColWidth="13.7109375" defaultRowHeight="12.75" x14ac:dyDescent="0.2"/>
  <cols>
    <col min="1" max="1" width="4.28515625" customWidth="1"/>
    <col min="2" max="2" width="112" customWidth="1"/>
    <col min="3" max="7" width="19.85546875" customWidth="1"/>
  </cols>
  <sheetData>
    <row r="1" spans="1:7" x14ac:dyDescent="0.2">
      <c r="A1" s="60" t="s">
        <v>52</v>
      </c>
      <c r="B1" s="61"/>
      <c r="C1" s="61"/>
      <c r="D1" s="61"/>
      <c r="E1" s="61"/>
      <c r="F1" s="61"/>
      <c r="G1" s="61"/>
    </row>
    <row r="2" spans="1:7" x14ac:dyDescent="0.2">
      <c r="A2" s="62" t="s">
        <v>28</v>
      </c>
      <c r="B2" s="61"/>
      <c r="C2" s="61"/>
      <c r="D2" s="61"/>
      <c r="E2" s="61"/>
      <c r="F2" s="61"/>
      <c r="G2" s="61"/>
    </row>
    <row r="3" spans="1:7" x14ac:dyDescent="0.2">
      <c r="A3" s="63" t="s">
        <v>29</v>
      </c>
      <c r="B3" s="61"/>
      <c r="C3" s="61"/>
      <c r="D3" s="61"/>
      <c r="E3" s="61"/>
      <c r="F3" s="61"/>
      <c r="G3" s="61"/>
    </row>
    <row r="4" spans="1:7" ht="16.5" x14ac:dyDescent="0.2">
      <c r="B4" s="11" t="s">
        <v>30</v>
      </c>
      <c r="C4" s="11" t="s">
        <v>31</v>
      </c>
      <c r="D4" s="11" t="s">
        <v>32</v>
      </c>
      <c r="E4" s="11" t="s">
        <v>33</v>
      </c>
      <c r="F4" s="11" t="s">
        <v>34</v>
      </c>
      <c r="G4" s="11" t="s">
        <v>35</v>
      </c>
    </row>
    <row r="5" spans="1:7" ht="16.5" x14ac:dyDescent="0.2">
      <c r="A5" s="13">
        <v>1</v>
      </c>
      <c r="C5" s="12" t="s">
        <v>36</v>
      </c>
      <c r="D5" s="12" t="s">
        <v>37</v>
      </c>
      <c r="E5" s="12" t="s">
        <v>38</v>
      </c>
      <c r="F5" s="12" t="s">
        <v>39</v>
      </c>
      <c r="G5" s="12" t="s">
        <v>40</v>
      </c>
    </row>
    <row r="6" spans="1:7" ht="16.5" x14ac:dyDescent="0.2">
      <c r="A6" s="13">
        <f t="shared" ref="A6:A25" si="0">A5+1</f>
        <v>2</v>
      </c>
      <c r="B6" s="14" t="s">
        <v>53</v>
      </c>
      <c r="C6" s="15">
        <v>2941000000</v>
      </c>
      <c r="D6" s="14"/>
      <c r="E6" s="14"/>
      <c r="F6" s="14"/>
      <c r="G6" s="15">
        <f>SUM(C6:F6)</f>
        <v>2941000000</v>
      </c>
    </row>
    <row r="7" spans="1:7" ht="16.5" x14ac:dyDescent="0.2">
      <c r="A7" s="13">
        <f t="shared" si="0"/>
        <v>3</v>
      </c>
      <c r="B7" s="14" t="s">
        <v>54</v>
      </c>
      <c r="C7" s="19">
        <v>-119000000</v>
      </c>
      <c r="D7" s="25"/>
      <c r="E7" s="25"/>
      <c r="F7" s="25"/>
      <c r="G7" s="19">
        <f>SUM(C7:F7)</f>
        <v>-119000000</v>
      </c>
    </row>
    <row r="8" spans="1:7" ht="16.5" x14ac:dyDescent="0.2">
      <c r="A8" s="13">
        <f t="shared" si="0"/>
        <v>4</v>
      </c>
      <c r="B8" s="14" t="s">
        <v>55</v>
      </c>
      <c r="C8" s="26">
        <f>SUM(C6:C7)</f>
        <v>2822000000</v>
      </c>
      <c r="D8" s="27"/>
      <c r="E8" s="27"/>
      <c r="F8" s="27"/>
      <c r="G8" s="26">
        <f>SUM(G6:G7)</f>
        <v>2822000000</v>
      </c>
    </row>
    <row r="9" spans="1:7" ht="16.5" x14ac:dyDescent="0.2">
      <c r="A9" s="13">
        <f t="shared" si="0"/>
        <v>5</v>
      </c>
      <c r="C9" s="28"/>
      <c r="D9" s="28"/>
      <c r="E9" s="28"/>
      <c r="F9" s="28"/>
      <c r="G9" s="28"/>
    </row>
    <row r="10" spans="1:7" ht="16.5" x14ac:dyDescent="0.2">
      <c r="A10" s="13">
        <f t="shared" si="0"/>
        <v>6</v>
      </c>
      <c r="C10" s="12" t="s">
        <v>36</v>
      </c>
      <c r="D10" s="12" t="s">
        <v>37</v>
      </c>
      <c r="E10" s="12" t="s">
        <v>38</v>
      </c>
      <c r="F10" s="12" t="s">
        <v>39</v>
      </c>
      <c r="G10" s="12" t="s">
        <v>44</v>
      </c>
    </row>
    <row r="11" spans="1:7" ht="16.5" x14ac:dyDescent="0.2">
      <c r="A11" s="13">
        <f t="shared" si="0"/>
        <v>7</v>
      </c>
      <c r="B11" s="14" t="s">
        <v>53</v>
      </c>
      <c r="C11" s="15">
        <v>1101000000</v>
      </c>
      <c r="D11" s="15">
        <v>1451000000</v>
      </c>
      <c r="E11" s="15">
        <v>1695000000</v>
      </c>
      <c r="F11" s="15">
        <v>2823000000</v>
      </c>
      <c r="G11" s="15">
        <v>7071000000</v>
      </c>
    </row>
    <row r="12" spans="1:7" ht="16.5" x14ac:dyDescent="0.2">
      <c r="A12" s="13">
        <f t="shared" si="0"/>
        <v>8</v>
      </c>
      <c r="B12" s="14" t="s">
        <v>54</v>
      </c>
      <c r="C12" s="19">
        <v>259032000</v>
      </c>
      <c r="D12" s="19">
        <v>-19978000</v>
      </c>
      <c r="E12" s="19">
        <v>177429000</v>
      </c>
      <c r="F12" s="19">
        <v>-252483000</v>
      </c>
      <c r="G12" s="19">
        <v>164000000</v>
      </c>
    </row>
    <row r="13" spans="1:7" ht="16.5" x14ac:dyDescent="0.2">
      <c r="A13" s="13">
        <f t="shared" si="0"/>
        <v>9</v>
      </c>
      <c r="B13" s="14" t="s">
        <v>55</v>
      </c>
      <c r="C13" s="26">
        <f>SUM(C11:C12)</f>
        <v>1360032000</v>
      </c>
      <c r="D13" s="26">
        <f>SUM(D11:D12)</f>
        <v>1431022000</v>
      </c>
      <c r="E13" s="26">
        <v>1872429000</v>
      </c>
      <c r="F13" s="26">
        <f>SUM(F11:F12)</f>
        <v>2570517000</v>
      </c>
      <c r="G13" s="26">
        <v>7235000000</v>
      </c>
    </row>
    <row r="14" spans="1:7" ht="16.5" x14ac:dyDescent="0.2">
      <c r="A14" s="13">
        <f t="shared" si="0"/>
        <v>10</v>
      </c>
      <c r="C14" s="28"/>
      <c r="D14" s="28"/>
      <c r="E14" s="28"/>
      <c r="F14" s="28"/>
      <c r="G14" s="28"/>
    </row>
    <row r="15" spans="1:7" ht="16.5" x14ac:dyDescent="0.2">
      <c r="A15" s="13">
        <f t="shared" si="0"/>
        <v>11</v>
      </c>
      <c r="C15" s="12" t="s">
        <v>36</v>
      </c>
      <c r="D15" s="12" t="s">
        <v>37</v>
      </c>
      <c r="E15" s="12" t="s">
        <v>38</v>
      </c>
      <c r="F15" s="12" t="s">
        <v>39</v>
      </c>
      <c r="G15" s="12" t="s">
        <v>45</v>
      </c>
    </row>
    <row r="16" spans="1:7" ht="16.5" x14ac:dyDescent="0.2">
      <c r="A16" s="13">
        <f t="shared" si="0"/>
        <v>12</v>
      </c>
      <c r="B16" s="14" t="s">
        <v>53</v>
      </c>
      <c r="C16" s="15">
        <v>1435000000</v>
      </c>
      <c r="D16" s="15">
        <v>1382000000</v>
      </c>
      <c r="E16" s="15">
        <v>749000000</v>
      </c>
      <c r="F16" s="15">
        <v>1850000000</v>
      </c>
      <c r="G16" s="15">
        <v>5416000000</v>
      </c>
    </row>
    <row r="17" spans="1:7" ht="16.5" x14ac:dyDescent="0.2">
      <c r="A17" s="13">
        <f t="shared" si="0"/>
        <v>13</v>
      </c>
      <c r="B17" s="14" t="s">
        <v>54</v>
      </c>
      <c r="C17" s="19">
        <v>-220471000</v>
      </c>
      <c r="D17" s="19">
        <v>-72566000</v>
      </c>
      <c r="E17" s="19">
        <v>676073000</v>
      </c>
      <c r="F17" s="19">
        <v>-582224000</v>
      </c>
      <c r="G17" s="19">
        <v>-199188000</v>
      </c>
    </row>
    <row r="18" spans="1:7" ht="16.5" x14ac:dyDescent="0.2">
      <c r="A18" s="13">
        <f t="shared" si="0"/>
        <v>14</v>
      </c>
      <c r="B18" s="14" t="s">
        <v>55</v>
      </c>
      <c r="C18" s="26">
        <v>1213529000</v>
      </c>
      <c r="D18" s="26">
        <v>1309434000</v>
      </c>
      <c r="E18" s="26">
        <v>1425073000</v>
      </c>
      <c r="F18" s="26">
        <f>SUM(F16:F17)</f>
        <v>1267776000</v>
      </c>
      <c r="G18" s="26">
        <v>5216812000</v>
      </c>
    </row>
    <row r="19" spans="1:7" ht="16.5" x14ac:dyDescent="0.2">
      <c r="A19" s="13">
        <f t="shared" si="0"/>
        <v>15</v>
      </c>
      <c r="C19" s="28"/>
      <c r="D19" s="28"/>
      <c r="E19" s="28"/>
      <c r="F19" s="28"/>
      <c r="G19" s="28"/>
    </row>
    <row r="20" spans="1:7" ht="16.5" x14ac:dyDescent="0.2">
      <c r="A20" s="13">
        <f t="shared" si="0"/>
        <v>16</v>
      </c>
      <c r="C20" s="12" t="s">
        <v>36</v>
      </c>
      <c r="D20" s="12" t="s">
        <v>37</v>
      </c>
      <c r="E20" s="12" t="s">
        <v>38</v>
      </c>
      <c r="F20" s="12" t="s">
        <v>39</v>
      </c>
      <c r="G20" s="12" t="s">
        <v>46</v>
      </c>
    </row>
    <row r="21" spans="1:7" ht="16.5" x14ac:dyDescent="0.2">
      <c r="A21" s="13">
        <f t="shared" si="0"/>
        <v>17</v>
      </c>
      <c r="B21" s="14" t="s">
        <v>53</v>
      </c>
      <c r="C21" s="15">
        <v>701000000</v>
      </c>
      <c r="D21" s="15">
        <v>1296000000</v>
      </c>
      <c r="E21" s="15">
        <v>1270000000</v>
      </c>
      <c r="F21" s="15">
        <v>739000000</v>
      </c>
      <c r="G21" s="15">
        <v>4006000000</v>
      </c>
    </row>
    <row r="22" spans="1:7" ht="16.5" x14ac:dyDescent="0.2">
      <c r="A22" s="13">
        <f t="shared" si="0"/>
        <v>18</v>
      </c>
      <c r="B22" s="14" t="s">
        <v>54</v>
      </c>
      <c r="C22" s="19">
        <v>216000000</v>
      </c>
      <c r="D22" s="19">
        <v>-235498000</v>
      </c>
      <c r="E22" s="19">
        <v>-201248000</v>
      </c>
      <c r="F22" s="19">
        <v>190739000</v>
      </c>
      <c r="G22" s="19">
        <v>-29007000</v>
      </c>
    </row>
    <row r="23" spans="1:7" ht="16.5" x14ac:dyDescent="0.2">
      <c r="A23" s="13">
        <f t="shared" si="0"/>
        <v>19</v>
      </c>
      <c r="B23" s="14" t="s">
        <v>55</v>
      </c>
      <c r="C23" s="26">
        <v>917000000</v>
      </c>
      <c r="D23" s="26">
        <v>1061502000</v>
      </c>
      <c r="E23" s="26">
        <v>1068752000</v>
      </c>
      <c r="F23" s="26">
        <v>929739000</v>
      </c>
      <c r="G23" s="26">
        <f>SUM(C23:F23)</f>
        <v>3976993000</v>
      </c>
    </row>
    <row r="24" spans="1:7" ht="16.5" x14ac:dyDescent="0.2">
      <c r="A24" s="13">
        <f t="shared" si="0"/>
        <v>20</v>
      </c>
      <c r="B24" s="14"/>
      <c r="C24" s="28"/>
      <c r="D24" s="28"/>
      <c r="E24" s="28"/>
      <c r="F24" s="28"/>
      <c r="G24" s="28"/>
    </row>
    <row r="25" spans="1:7" ht="16.5" customHeight="1" x14ac:dyDescent="0.2">
      <c r="A25" s="13">
        <f t="shared" si="0"/>
        <v>21</v>
      </c>
      <c r="B25" s="64" t="s">
        <v>56</v>
      </c>
      <c r="C25" s="64"/>
      <c r="D25" s="64"/>
      <c r="E25" s="64"/>
      <c r="F25" s="64"/>
      <c r="G25" s="64"/>
    </row>
    <row r="26" spans="1:7" x14ac:dyDescent="0.2">
      <c r="B26" s="64"/>
      <c r="C26" s="64"/>
      <c r="D26" s="64"/>
      <c r="E26" s="64"/>
      <c r="F26" s="64"/>
      <c r="G26" s="64"/>
    </row>
  </sheetData>
  <mergeCells count="4">
    <mergeCell ref="A1:G1"/>
    <mergeCell ref="A2:G2"/>
    <mergeCell ref="A3:G3"/>
    <mergeCell ref="B25:G26"/>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64"/>
  <sheetViews>
    <sheetView showRuler="0" topLeftCell="A33" workbookViewId="0">
      <selection sqref="A1:G1"/>
    </sheetView>
  </sheetViews>
  <sheetFormatPr defaultColWidth="13.7109375" defaultRowHeight="12.75" x14ac:dyDescent="0.2"/>
  <cols>
    <col min="1" max="1" width="4.28515625" customWidth="1"/>
    <col min="2" max="2" width="120.140625" customWidth="1"/>
    <col min="3" max="7" width="19.85546875" customWidth="1"/>
  </cols>
  <sheetData>
    <row r="1" spans="1:7" ht="20.100000000000001" customHeight="1" x14ac:dyDescent="0.2">
      <c r="A1" s="60" t="s">
        <v>57</v>
      </c>
      <c r="B1" s="61"/>
      <c r="C1" s="61"/>
      <c r="D1" s="61"/>
      <c r="E1" s="61"/>
      <c r="F1" s="61"/>
      <c r="G1" s="61"/>
    </row>
    <row r="2" spans="1:7" ht="15.75" customHeight="1" x14ac:dyDescent="0.2">
      <c r="A2" s="62" t="s">
        <v>28</v>
      </c>
      <c r="B2" s="61"/>
      <c r="C2" s="61"/>
      <c r="D2" s="61"/>
      <c r="E2" s="61"/>
      <c r="F2" s="61"/>
      <c r="G2" s="61"/>
    </row>
    <row r="3" spans="1:7" ht="13.35" customHeight="1" x14ac:dyDescent="0.2">
      <c r="A3" s="63" t="s">
        <v>29</v>
      </c>
      <c r="B3" s="61"/>
      <c r="C3" s="61"/>
      <c r="D3" s="61"/>
      <c r="E3" s="61"/>
      <c r="F3" s="61"/>
      <c r="G3" s="61"/>
    </row>
    <row r="4" spans="1:7" ht="16.7" customHeight="1" x14ac:dyDescent="0.2">
      <c r="B4" s="11" t="s">
        <v>30</v>
      </c>
      <c r="C4" s="11" t="s">
        <v>31</v>
      </c>
      <c r="D4" s="11" t="s">
        <v>32</v>
      </c>
      <c r="E4" s="11" t="s">
        <v>33</v>
      </c>
      <c r="F4" s="11" t="s">
        <v>34</v>
      </c>
      <c r="G4" s="11" t="s">
        <v>35</v>
      </c>
    </row>
    <row r="5" spans="1:7" ht="16.7" customHeight="1" x14ac:dyDescent="0.2">
      <c r="A5" s="29"/>
      <c r="B5" s="14"/>
      <c r="C5" s="12" t="s">
        <v>36</v>
      </c>
      <c r="D5" s="12" t="s">
        <v>37</v>
      </c>
      <c r="E5" s="12" t="s">
        <v>38</v>
      </c>
      <c r="F5" s="12" t="s">
        <v>39</v>
      </c>
      <c r="G5" s="12" t="s">
        <v>40</v>
      </c>
    </row>
    <row r="6" spans="1:7" ht="16.7" customHeight="1" x14ac:dyDescent="0.2">
      <c r="A6" s="13">
        <v>1</v>
      </c>
      <c r="B6" s="21" t="s">
        <v>58</v>
      </c>
      <c r="C6" s="15">
        <v>297000000</v>
      </c>
      <c r="D6" s="14"/>
      <c r="E6" s="14"/>
      <c r="F6" s="14"/>
      <c r="G6" s="15">
        <f>SUM(C6:F6)</f>
        <v>297000000</v>
      </c>
    </row>
    <row r="7" spans="1:7" ht="16.7" customHeight="1" x14ac:dyDescent="0.2">
      <c r="A7" s="13">
        <f t="shared" ref="A7:A38" si="0">A6+1</f>
        <v>2</v>
      </c>
      <c r="B7" s="14" t="s">
        <v>59</v>
      </c>
      <c r="C7" s="19">
        <v>1000000</v>
      </c>
      <c r="D7" s="25"/>
      <c r="E7" s="25"/>
      <c r="F7" s="25"/>
      <c r="G7" s="19">
        <f>SUM(C7:F7)</f>
        <v>1000000</v>
      </c>
    </row>
    <row r="8" spans="1:7" ht="16.7" customHeight="1" x14ac:dyDescent="0.2">
      <c r="A8" s="13">
        <f t="shared" si="0"/>
        <v>3</v>
      </c>
      <c r="B8" s="14" t="s">
        <v>60</v>
      </c>
      <c r="C8" s="17">
        <f>SUM(C6:C7)</f>
        <v>298000000</v>
      </c>
      <c r="D8" s="18"/>
      <c r="E8" s="18"/>
      <c r="F8" s="18"/>
      <c r="G8" s="17">
        <f>SUM(G6:G7)</f>
        <v>298000000</v>
      </c>
    </row>
    <row r="9" spans="1:7" ht="16.7" customHeight="1" x14ac:dyDescent="0.2">
      <c r="A9" s="13">
        <f t="shared" si="0"/>
        <v>4</v>
      </c>
      <c r="B9" s="14" t="s">
        <v>61</v>
      </c>
      <c r="C9" s="30">
        <v>88000000</v>
      </c>
      <c r="D9" s="14"/>
      <c r="E9" s="14"/>
      <c r="F9" s="14"/>
      <c r="G9" s="30">
        <f t="shared" ref="G9:G14" si="1">SUM(C9:F9)</f>
        <v>88000000</v>
      </c>
    </row>
    <row r="10" spans="1:7" ht="16.7" customHeight="1" x14ac:dyDescent="0.2">
      <c r="A10" s="13">
        <f t="shared" si="0"/>
        <v>5</v>
      </c>
      <c r="B10" s="14" t="s">
        <v>62</v>
      </c>
      <c r="C10" s="30">
        <v>-119000000</v>
      </c>
      <c r="D10" s="14"/>
      <c r="E10" s="14"/>
      <c r="F10" s="14"/>
      <c r="G10" s="30">
        <f t="shared" si="1"/>
        <v>-119000000</v>
      </c>
    </row>
    <row r="11" spans="1:7" ht="16.7" customHeight="1" x14ac:dyDescent="0.2">
      <c r="A11" s="13">
        <f t="shared" si="0"/>
        <v>6</v>
      </c>
      <c r="B11" s="14" t="s">
        <v>63</v>
      </c>
      <c r="C11" s="30">
        <v>79000000</v>
      </c>
      <c r="D11" s="14"/>
      <c r="E11" s="14"/>
      <c r="F11" s="14"/>
      <c r="G11" s="30">
        <f t="shared" si="1"/>
        <v>79000000</v>
      </c>
    </row>
    <row r="12" spans="1:7" ht="16.7" customHeight="1" x14ac:dyDescent="0.2">
      <c r="A12" s="13">
        <f t="shared" si="0"/>
        <v>7</v>
      </c>
      <c r="B12" s="14" t="s">
        <v>64</v>
      </c>
      <c r="C12" s="30">
        <v>113000000</v>
      </c>
      <c r="D12" s="14"/>
      <c r="E12" s="14"/>
      <c r="F12" s="14"/>
      <c r="G12" s="30">
        <f t="shared" si="1"/>
        <v>113000000</v>
      </c>
    </row>
    <row r="13" spans="1:7" ht="16.7" customHeight="1" x14ac:dyDescent="0.2">
      <c r="A13" s="13">
        <f t="shared" si="0"/>
        <v>8</v>
      </c>
      <c r="B13" s="14" t="s">
        <v>65</v>
      </c>
      <c r="C13" s="30">
        <v>5000000</v>
      </c>
      <c r="D13" s="14"/>
      <c r="E13" s="14"/>
      <c r="F13" s="14"/>
      <c r="G13" s="30">
        <f t="shared" si="1"/>
        <v>5000000</v>
      </c>
    </row>
    <row r="14" spans="1:7" ht="16.7" customHeight="1" x14ac:dyDescent="0.2">
      <c r="A14" s="13">
        <f t="shared" si="0"/>
        <v>9</v>
      </c>
      <c r="B14" s="14" t="s">
        <v>66</v>
      </c>
      <c r="C14" s="19">
        <v>-42000000</v>
      </c>
      <c r="D14" s="25"/>
      <c r="E14" s="25"/>
      <c r="F14" s="25"/>
      <c r="G14" s="19">
        <f t="shared" si="1"/>
        <v>-42000000</v>
      </c>
    </row>
    <row r="15" spans="1:7" ht="16.7" customHeight="1" x14ac:dyDescent="0.2">
      <c r="A15" s="13">
        <f t="shared" si="0"/>
        <v>10</v>
      </c>
      <c r="B15" s="21" t="s">
        <v>67</v>
      </c>
      <c r="C15" s="26">
        <f>SUM(C8:C14)</f>
        <v>422000000</v>
      </c>
      <c r="D15" s="27"/>
      <c r="E15" s="27"/>
      <c r="F15" s="27"/>
      <c r="G15" s="26">
        <f>SUM(G8:G14)</f>
        <v>422000000</v>
      </c>
    </row>
    <row r="16" spans="1:7" ht="16.7" customHeight="1" x14ac:dyDescent="0.2">
      <c r="A16" s="13">
        <f t="shared" si="0"/>
        <v>11</v>
      </c>
      <c r="B16" s="31"/>
      <c r="C16" s="32"/>
      <c r="D16" s="32"/>
      <c r="E16" s="32"/>
      <c r="F16" s="32"/>
      <c r="G16" s="32"/>
    </row>
    <row r="17" spans="1:7" ht="16.7" customHeight="1" x14ac:dyDescent="0.2">
      <c r="A17" s="13">
        <f t="shared" si="0"/>
        <v>12</v>
      </c>
      <c r="B17" s="31"/>
      <c r="C17" s="12" t="s">
        <v>36</v>
      </c>
      <c r="D17" s="12" t="s">
        <v>37</v>
      </c>
      <c r="E17" s="12" t="s">
        <v>38</v>
      </c>
      <c r="F17" s="12" t="s">
        <v>39</v>
      </c>
      <c r="G17" s="12" t="s">
        <v>44</v>
      </c>
    </row>
    <row r="18" spans="1:7" ht="16.7" customHeight="1" x14ac:dyDescent="0.2">
      <c r="A18" s="13">
        <f t="shared" si="0"/>
        <v>13</v>
      </c>
      <c r="B18" s="14" t="s">
        <v>68</v>
      </c>
      <c r="C18" s="15">
        <v>-10000000</v>
      </c>
      <c r="D18" s="15">
        <v>-2000000</v>
      </c>
      <c r="E18" s="15">
        <v>-124000000</v>
      </c>
      <c r="F18" s="15">
        <v>68000000</v>
      </c>
      <c r="G18" s="15">
        <v>-68000000</v>
      </c>
    </row>
    <row r="19" spans="1:7" ht="16.7" customHeight="1" x14ac:dyDescent="0.2">
      <c r="A19" s="13">
        <f t="shared" si="0"/>
        <v>14</v>
      </c>
      <c r="B19" s="14" t="s">
        <v>69</v>
      </c>
      <c r="C19" s="30">
        <v>-202000000</v>
      </c>
      <c r="D19" s="30">
        <v>36000000</v>
      </c>
      <c r="E19" s="30">
        <v>0</v>
      </c>
      <c r="F19" s="30">
        <v>0</v>
      </c>
      <c r="G19" s="30">
        <v>-166000000</v>
      </c>
    </row>
    <row r="20" spans="1:7" ht="16.7" customHeight="1" x14ac:dyDescent="0.2">
      <c r="A20" s="13">
        <f t="shared" si="0"/>
        <v>15</v>
      </c>
      <c r="B20" s="14" t="s">
        <v>70</v>
      </c>
      <c r="C20" s="19">
        <v>43000000</v>
      </c>
      <c r="D20" s="19">
        <v>-15000000</v>
      </c>
      <c r="E20" s="19">
        <v>-15000000</v>
      </c>
      <c r="F20" s="19">
        <v>59000000</v>
      </c>
      <c r="G20" s="19">
        <v>73000000</v>
      </c>
    </row>
    <row r="21" spans="1:7" ht="16.7" customHeight="1" x14ac:dyDescent="0.2">
      <c r="A21" s="13">
        <f t="shared" si="0"/>
        <v>16</v>
      </c>
      <c r="B21" s="14" t="s">
        <v>71</v>
      </c>
      <c r="C21" s="17">
        <v>-169000000</v>
      </c>
      <c r="D21" s="17">
        <f>SUM(D18:D20)</f>
        <v>19000000</v>
      </c>
      <c r="E21" s="17">
        <f>SUM(E18:E20)</f>
        <v>-139000000</v>
      </c>
      <c r="F21" s="17">
        <f>SUM(F18:F20)</f>
        <v>127000000</v>
      </c>
      <c r="G21" s="17">
        <v>-161000000</v>
      </c>
    </row>
    <row r="22" spans="1:7" ht="16.7" customHeight="1" x14ac:dyDescent="0.2">
      <c r="A22" s="13">
        <f t="shared" si="0"/>
        <v>17</v>
      </c>
      <c r="B22" s="14" t="s">
        <v>72</v>
      </c>
      <c r="C22" s="30">
        <v>40000000</v>
      </c>
      <c r="D22" s="30">
        <v>52000000</v>
      </c>
      <c r="E22" s="30">
        <v>69000000</v>
      </c>
      <c r="F22" s="30">
        <v>181000000</v>
      </c>
      <c r="G22" s="30">
        <v>341000000</v>
      </c>
    </row>
    <row r="23" spans="1:7" ht="16.7" customHeight="1" x14ac:dyDescent="0.2">
      <c r="A23" s="13">
        <f t="shared" si="0"/>
        <v>18</v>
      </c>
      <c r="B23" s="14" t="s">
        <v>62</v>
      </c>
      <c r="C23" s="30">
        <v>259000000</v>
      </c>
      <c r="D23" s="30">
        <v>-19946000</v>
      </c>
      <c r="E23" s="30">
        <v>176946000</v>
      </c>
      <c r="F23" s="30">
        <v>-252000000</v>
      </c>
      <c r="G23" s="30">
        <v>164000000</v>
      </c>
    </row>
    <row r="24" spans="1:7" ht="16.7" customHeight="1" x14ac:dyDescent="0.2">
      <c r="A24" s="13">
        <f t="shared" si="0"/>
        <v>19</v>
      </c>
      <c r="B24" s="14" t="s">
        <v>63</v>
      </c>
      <c r="C24" s="30">
        <v>28000000</v>
      </c>
      <c r="D24" s="30">
        <v>35000000</v>
      </c>
      <c r="E24" s="30">
        <v>96000000</v>
      </c>
      <c r="F24" s="30">
        <v>175000000</v>
      </c>
      <c r="G24" s="30">
        <v>333000000</v>
      </c>
    </row>
    <row r="25" spans="1:7" ht="16.7" customHeight="1" x14ac:dyDescent="0.2">
      <c r="A25" s="13">
        <f t="shared" si="0"/>
        <v>20</v>
      </c>
      <c r="B25" s="14" t="s">
        <v>64</v>
      </c>
      <c r="C25" s="30">
        <v>0</v>
      </c>
      <c r="D25" s="30">
        <v>0</v>
      </c>
      <c r="E25" s="30">
        <v>49000000</v>
      </c>
      <c r="F25" s="30">
        <v>125000000</v>
      </c>
      <c r="G25" s="30">
        <v>174000000</v>
      </c>
    </row>
    <row r="26" spans="1:7" ht="16.7" customHeight="1" x14ac:dyDescent="0.2">
      <c r="A26" s="13">
        <f t="shared" si="0"/>
        <v>21</v>
      </c>
      <c r="B26" s="14" t="s">
        <v>73</v>
      </c>
      <c r="C26" s="30">
        <v>0</v>
      </c>
      <c r="D26" s="30">
        <v>0</v>
      </c>
      <c r="E26" s="30">
        <v>0</v>
      </c>
      <c r="F26" s="30">
        <v>18000000</v>
      </c>
      <c r="G26" s="30">
        <v>18000000</v>
      </c>
    </row>
    <row r="27" spans="1:7" ht="16.7" customHeight="1" x14ac:dyDescent="0.2">
      <c r="A27" s="13">
        <f t="shared" si="0"/>
        <v>22</v>
      </c>
      <c r="B27" s="14" t="s">
        <v>65</v>
      </c>
      <c r="C27" s="30">
        <v>1000000</v>
      </c>
      <c r="D27" s="30">
        <v>9000000</v>
      </c>
      <c r="E27" s="30">
        <v>3000000</v>
      </c>
      <c r="F27" s="30">
        <v>5000000</v>
      </c>
      <c r="G27" s="30">
        <v>18000000</v>
      </c>
    </row>
    <row r="28" spans="1:7" ht="16.7" customHeight="1" x14ac:dyDescent="0.2">
      <c r="A28" s="13">
        <f t="shared" si="0"/>
        <v>23</v>
      </c>
      <c r="B28" s="14" t="s">
        <v>66</v>
      </c>
      <c r="C28" s="19">
        <v>-79000000</v>
      </c>
      <c r="D28" s="19">
        <v>-20000000</v>
      </c>
      <c r="E28" s="19">
        <v>-97000000</v>
      </c>
      <c r="F28" s="19">
        <v>-63000000</v>
      </c>
      <c r="G28" s="19">
        <v>-259000000</v>
      </c>
    </row>
    <row r="29" spans="1:7" ht="16.7" customHeight="1" x14ac:dyDescent="0.2">
      <c r="A29" s="13">
        <f t="shared" si="0"/>
        <v>24</v>
      </c>
      <c r="B29" s="14" t="s">
        <v>67</v>
      </c>
      <c r="C29" s="26">
        <v>80000000</v>
      </c>
      <c r="D29" s="26">
        <f>SUM(D21:D28)</f>
        <v>75054000</v>
      </c>
      <c r="E29" s="26">
        <f>SUM(E21:E28)</f>
        <v>157946000</v>
      </c>
      <c r="F29" s="26">
        <f>SUM(F21:F28)</f>
        <v>316000000</v>
      </c>
      <c r="G29" s="26">
        <f>SUM(G21:G28)</f>
        <v>628000000</v>
      </c>
    </row>
    <row r="30" spans="1:7" ht="16.7" customHeight="1" x14ac:dyDescent="0.2">
      <c r="A30" s="13">
        <f t="shared" si="0"/>
        <v>25</v>
      </c>
      <c r="C30" s="28"/>
      <c r="D30" s="28"/>
      <c r="E30" s="28"/>
      <c r="F30" s="28"/>
      <c r="G30" s="28"/>
    </row>
    <row r="31" spans="1:7" ht="16.7" customHeight="1" x14ac:dyDescent="0.2">
      <c r="A31" s="13">
        <f t="shared" si="0"/>
        <v>26</v>
      </c>
      <c r="C31" s="12" t="s">
        <v>36</v>
      </c>
      <c r="D31" s="12" t="s">
        <v>37</v>
      </c>
      <c r="E31" s="12" t="s">
        <v>38</v>
      </c>
      <c r="F31" s="12" t="s">
        <v>39</v>
      </c>
      <c r="G31" s="12" t="s">
        <v>45</v>
      </c>
    </row>
    <row r="32" spans="1:7" ht="16.7" customHeight="1" x14ac:dyDescent="0.2">
      <c r="A32" s="13">
        <f t="shared" si="0"/>
        <v>27</v>
      </c>
      <c r="B32" s="14" t="s">
        <v>74</v>
      </c>
      <c r="C32" s="15">
        <v>16000000</v>
      </c>
      <c r="D32" s="15">
        <v>1000000</v>
      </c>
      <c r="E32" s="15">
        <v>-22000000</v>
      </c>
      <c r="F32" s="15">
        <v>34000000</v>
      </c>
      <c r="G32" s="15">
        <v>29000000</v>
      </c>
    </row>
    <row r="33" spans="1:7" ht="16.7" customHeight="1" x14ac:dyDescent="0.2">
      <c r="A33" s="13">
        <f t="shared" si="0"/>
        <v>28</v>
      </c>
      <c r="B33" s="14" t="s">
        <v>75</v>
      </c>
      <c r="C33" s="30">
        <v>275000000</v>
      </c>
      <c r="D33" s="30">
        <v>177000000</v>
      </c>
      <c r="E33" s="30">
        <v>-459000000</v>
      </c>
      <c r="F33" s="30">
        <v>615000000</v>
      </c>
      <c r="G33" s="30">
        <v>608000000</v>
      </c>
    </row>
    <row r="34" spans="1:7" ht="16.7" customHeight="1" x14ac:dyDescent="0.2">
      <c r="A34" s="13">
        <f t="shared" si="0"/>
        <v>29</v>
      </c>
      <c r="B34" s="14" t="s">
        <v>76</v>
      </c>
      <c r="C34" s="19">
        <v>-65000000</v>
      </c>
      <c r="D34" s="19">
        <v>-33000000</v>
      </c>
      <c r="E34" s="19">
        <v>105000000</v>
      </c>
      <c r="F34" s="19">
        <v>-138000000</v>
      </c>
      <c r="G34" s="19">
        <v>-131000000</v>
      </c>
    </row>
    <row r="35" spans="1:7" ht="16.7" customHeight="1" x14ac:dyDescent="0.2">
      <c r="A35" s="13">
        <f t="shared" si="0"/>
        <v>30</v>
      </c>
      <c r="B35" s="14" t="s">
        <v>77</v>
      </c>
      <c r="C35" s="17">
        <v>226000000</v>
      </c>
      <c r="D35" s="17">
        <v>145000000</v>
      </c>
      <c r="E35" s="17">
        <v>-376000000</v>
      </c>
      <c r="F35" s="17">
        <f>SUM(F32:F34)</f>
        <v>511000000</v>
      </c>
      <c r="G35" s="17">
        <v>506000000</v>
      </c>
    </row>
    <row r="36" spans="1:7" ht="16.7" customHeight="1" x14ac:dyDescent="0.2">
      <c r="A36" s="13">
        <f t="shared" si="0"/>
        <v>31</v>
      </c>
      <c r="B36" s="14" t="s">
        <v>61</v>
      </c>
      <c r="C36" s="30">
        <v>31000000</v>
      </c>
      <c r="D36" s="30">
        <v>39000000</v>
      </c>
      <c r="E36" s="30">
        <v>40000000</v>
      </c>
      <c r="F36" s="30">
        <v>36000000</v>
      </c>
      <c r="G36" s="30">
        <v>145000000</v>
      </c>
    </row>
    <row r="37" spans="1:7" ht="16.7" customHeight="1" x14ac:dyDescent="0.2">
      <c r="A37" s="13">
        <f t="shared" si="0"/>
        <v>32</v>
      </c>
      <c r="B37" s="14" t="s">
        <v>62</v>
      </c>
      <c r="C37" s="30">
        <v>-220000000</v>
      </c>
      <c r="D37" s="30">
        <v>-73000000</v>
      </c>
      <c r="E37" s="30">
        <v>676000000</v>
      </c>
      <c r="F37" s="30">
        <v>-582000000</v>
      </c>
      <c r="G37" s="30">
        <v>-199000000</v>
      </c>
    </row>
    <row r="38" spans="1:7" ht="16.7" customHeight="1" x14ac:dyDescent="0.2">
      <c r="A38" s="13">
        <f t="shared" si="0"/>
        <v>33</v>
      </c>
      <c r="B38" s="14" t="s">
        <v>78</v>
      </c>
      <c r="C38" s="30">
        <v>0</v>
      </c>
      <c r="D38" s="30">
        <v>0</v>
      </c>
      <c r="E38" s="30">
        <v>0</v>
      </c>
      <c r="F38" s="30">
        <v>-15000000</v>
      </c>
      <c r="G38" s="30">
        <v>-15000000</v>
      </c>
    </row>
    <row r="39" spans="1:7" ht="16.7" customHeight="1" x14ac:dyDescent="0.2">
      <c r="A39" s="13">
        <f t="shared" ref="A39:A64" si="2">A38+1</f>
        <v>34</v>
      </c>
      <c r="B39" s="14" t="s">
        <v>65</v>
      </c>
      <c r="C39" s="30">
        <v>1000000</v>
      </c>
      <c r="D39" s="30">
        <v>1000000</v>
      </c>
      <c r="E39" s="30">
        <v>1000000</v>
      </c>
      <c r="F39" s="30">
        <v>-3000000</v>
      </c>
      <c r="G39" s="30">
        <v>0</v>
      </c>
    </row>
    <row r="40" spans="1:7" ht="16.7" customHeight="1" x14ac:dyDescent="0.2">
      <c r="A40" s="13">
        <f t="shared" si="2"/>
        <v>35</v>
      </c>
      <c r="B40" s="14" t="s">
        <v>66</v>
      </c>
      <c r="C40" s="19">
        <v>46000000</v>
      </c>
      <c r="D40" s="19">
        <v>8000000</v>
      </c>
      <c r="E40" s="19">
        <v>-175000000</v>
      </c>
      <c r="F40" s="19">
        <v>138000000</v>
      </c>
      <c r="G40" s="19">
        <v>19000000</v>
      </c>
    </row>
    <row r="41" spans="1:7" ht="16.7" customHeight="1" x14ac:dyDescent="0.2">
      <c r="A41" s="13">
        <f t="shared" si="2"/>
        <v>36</v>
      </c>
      <c r="B41" s="14" t="s">
        <v>67</v>
      </c>
      <c r="C41" s="26">
        <v>84000000</v>
      </c>
      <c r="D41" s="26">
        <v>121000000</v>
      </c>
      <c r="E41" s="26">
        <v>166000000</v>
      </c>
      <c r="F41" s="26">
        <f>SUM(F35:F40)</f>
        <v>85000000</v>
      </c>
      <c r="G41" s="26">
        <v>456000000</v>
      </c>
    </row>
    <row r="42" spans="1:7" ht="16.7" customHeight="1" x14ac:dyDescent="0.2">
      <c r="A42" s="13">
        <f t="shared" si="2"/>
        <v>37</v>
      </c>
      <c r="C42" s="28"/>
      <c r="D42" s="28"/>
      <c r="E42" s="28"/>
      <c r="F42" s="28"/>
      <c r="G42" s="28"/>
    </row>
    <row r="43" spans="1:7" ht="16.7" customHeight="1" x14ac:dyDescent="0.2">
      <c r="A43" s="13">
        <f t="shared" si="2"/>
        <v>38</v>
      </c>
      <c r="C43" s="12" t="s">
        <v>36</v>
      </c>
      <c r="D43" s="12" t="s">
        <v>37</v>
      </c>
      <c r="E43" s="12" t="s">
        <v>38</v>
      </c>
      <c r="F43" s="12" t="s">
        <v>39</v>
      </c>
      <c r="G43" s="12" t="s">
        <v>46</v>
      </c>
    </row>
    <row r="44" spans="1:7" ht="16.7" customHeight="1" x14ac:dyDescent="0.2">
      <c r="A44" s="13">
        <f t="shared" si="2"/>
        <v>39</v>
      </c>
      <c r="B44" s="14" t="s">
        <v>74</v>
      </c>
      <c r="C44" s="15">
        <v>-19000000</v>
      </c>
      <c r="D44" s="15">
        <v>7000000</v>
      </c>
      <c r="E44" s="15">
        <v>6000000</v>
      </c>
      <c r="F44" s="15">
        <v>-11000000</v>
      </c>
      <c r="G44" s="15">
        <v>-16000000</v>
      </c>
    </row>
    <row r="45" spans="1:7" ht="16.7" customHeight="1" x14ac:dyDescent="0.2">
      <c r="A45" s="13">
        <f t="shared" si="2"/>
        <v>40</v>
      </c>
      <c r="B45" s="14" t="s">
        <v>75</v>
      </c>
      <c r="C45" s="30">
        <v>-392000000</v>
      </c>
      <c r="D45" s="30">
        <v>132000000</v>
      </c>
      <c r="E45" s="30">
        <v>109000000</v>
      </c>
      <c r="F45" s="30">
        <v>-222000000</v>
      </c>
      <c r="G45" s="30">
        <v>-373000000</v>
      </c>
    </row>
    <row r="46" spans="1:7" ht="16.7" customHeight="1" x14ac:dyDescent="0.2">
      <c r="A46" s="13">
        <f t="shared" si="2"/>
        <v>41</v>
      </c>
      <c r="B46" s="14" t="s">
        <v>76</v>
      </c>
      <c r="C46" s="19">
        <v>96000000</v>
      </c>
      <c r="D46" s="19">
        <v>-35000000</v>
      </c>
      <c r="E46" s="19">
        <v>-26000000</v>
      </c>
      <c r="F46" s="19">
        <v>49000000</v>
      </c>
      <c r="G46" s="19">
        <v>85000000</v>
      </c>
    </row>
    <row r="47" spans="1:7" ht="16.7" customHeight="1" x14ac:dyDescent="0.2">
      <c r="A47" s="13">
        <f t="shared" si="2"/>
        <v>42</v>
      </c>
      <c r="B47" s="14" t="s">
        <v>77</v>
      </c>
      <c r="C47" s="17">
        <v>-314000000</v>
      </c>
      <c r="D47" s="17">
        <v>105000000</v>
      </c>
      <c r="E47" s="17">
        <v>89000000</v>
      </c>
      <c r="F47" s="17">
        <v>-183000000</v>
      </c>
      <c r="G47" s="17">
        <v>-303000000</v>
      </c>
    </row>
    <row r="48" spans="1:7" ht="16.7" customHeight="1" x14ac:dyDescent="0.2">
      <c r="A48" s="13">
        <f t="shared" si="2"/>
        <v>43</v>
      </c>
      <c r="B48" s="14" t="s">
        <v>72</v>
      </c>
      <c r="C48" s="30">
        <v>52000000</v>
      </c>
      <c r="D48" s="30">
        <v>51000000</v>
      </c>
      <c r="E48" s="30">
        <v>39000000</v>
      </c>
      <c r="F48" s="30">
        <v>35000000</v>
      </c>
      <c r="G48" s="30">
        <v>177000000</v>
      </c>
    </row>
    <row r="49" spans="1:7" ht="16.7" customHeight="1" x14ac:dyDescent="0.2">
      <c r="A49" s="13">
        <f t="shared" si="2"/>
        <v>44</v>
      </c>
      <c r="B49" s="14" t="s">
        <v>62</v>
      </c>
      <c r="C49" s="30">
        <v>216000000</v>
      </c>
      <c r="D49" s="30">
        <v>-235000000</v>
      </c>
      <c r="E49" s="30">
        <v>-201000000</v>
      </c>
      <c r="F49" s="30">
        <v>191000000</v>
      </c>
      <c r="G49" s="30">
        <v>-29000000</v>
      </c>
    </row>
    <row r="50" spans="1:7" ht="16.7" customHeight="1" x14ac:dyDescent="0.2">
      <c r="A50" s="13">
        <f t="shared" si="2"/>
        <v>45</v>
      </c>
      <c r="B50" s="14" t="s">
        <v>79</v>
      </c>
      <c r="C50" s="30">
        <v>0</v>
      </c>
      <c r="D50" s="30">
        <v>0</v>
      </c>
      <c r="E50" s="30">
        <v>51000000</v>
      </c>
      <c r="F50" s="30">
        <v>0</v>
      </c>
      <c r="G50" s="30">
        <v>51000000</v>
      </c>
    </row>
    <row r="51" spans="1:7" ht="16.7" customHeight="1" x14ac:dyDescent="0.2">
      <c r="A51" s="13">
        <f t="shared" si="2"/>
        <v>46</v>
      </c>
      <c r="B51" s="14" t="s">
        <v>65</v>
      </c>
      <c r="C51" s="30">
        <v>1000000</v>
      </c>
      <c r="D51" s="30">
        <v>1000000</v>
      </c>
      <c r="E51" s="30">
        <v>1000000</v>
      </c>
      <c r="F51" s="30">
        <v>8000000</v>
      </c>
      <c r="G51" s="30">
        <v>11000000</v>
      </c>
    </row>
    <row r="52" spans="1:7" ht="16.7" customHeight="1" x14ac:dyDescent="0.2">
      <c r="A52" s="13">
        <f t="shared" si="2"/>
        <v>47</v>
      </c>
      <c r="B52" s="14" t="s">
        <v>66</v>
      </c>
      <c r="C52" s="19">
        <v>-65000000</v>
      </c>
      <c r="D52" s="19">
        <v>45000000</v>
      </c>
      <c r="E52" s="19">
        <v>27000000</v>
      </c>
      <c r="F52" s="19">
        <v>-57000000</v>
      </c>
      <c r="G52" s="19">
        <v>-50000000</v>
      </c>
    </row>
    <row r="53" spans="1:7" ht="16.7" customHeight="1" x14ac:dyDescent="0.2">
      <c r="A53" s="13">
        <f t="shared" si="2"/>
        <v>48</v>
      </c>
      <c r="B53" s="14" t="s">
        <v>80</v>
      </c>
      <c r="C53" s="26">
        <v>-111000000</v>
      </c>
      <c r="D53" s="26">
        <v>-33000000</v>
      </c>
      <c r="E53" s="26">
        <v>7000000</v>
      </c>
      <c r="F53" s="26">
        <v>-6000000</v>
      </c>
      <c r="G53" s="26">
        <v>-143000000</v>
      </c>
    </row>
    <row r="54" spans="1:7" ht="16.7" customHeight="1" x14ac:dyDescent="0.2">
      <c r="A54" s="13">
        <f t="shared" si="2"/>
        <v>49</v>
      </c>
      <c r="C54" s="28"/>
      <c r="D54" s="28"/>
      <c r="E54" s="28"/>
      <c r="F54" s="28"/>
      <c r="G54" s="28"/>
    </row>
    <row r="55" spans="1:7" ht="47.45" customHeight="1" x14ac:dyDescent="0.2">
      <c r="A55" s="13">
        <f t="shared" si="2"/>
        <v>50</v>
      </c>
      <c r="B55" s="62" t="s">
        <v>81</v>
      </c>
      <c r="C55" s="61"/>
      <c r="D55" s="61"/>
      <c r="E55" s="61"/>
      <c r="F55" s="61"/>
      <c r="G55" s="61"/>
    </row>
    <row r="56" spans="1:7" ht="39.200000000000003" customHeight="1" x14ac:dyDescent="0.2">
      <c r="A56" s="13">
        <f t="shared" si="2"/>
        <v>51</v>
      </c>
      <c r="B56" s="62" t="s">
        <v>82</v>
      </c>
      <c r="C56" s="61"/>
      <c r="D56" s="61"/>
      <c r="E56" s="61"/>
      <c r="F56" s="61"/>
      <c r="G56" s="61"/>
    </row>
    <row r="57" spans="1:7" ht="39.200000000000003" customHeight="1" x14ac:dyDescent="0.2">
      <c r="A57" s="13">
        <f t="shared" si="2"/>
        <v>52</v>
      </c>
      <c r="B57" s="62" t="s">
        <v>83</v>
      </c>
      <c r="C57" s="62"/>
      <c r="D57" s="62"/>
      <c r="E57" s="62"/>
      <c r="F57" s="62"/>
      <c r="G57" s="62"/>
    </row>
    <row r="58" spans="1:7" ht="39.200000000000003" customHeight="1" x14ac:dyDescent="0.2">
      <c r="A58" s="13">
        <f t="shared" si="2"/>
        <v>53</v>
      </c>
      <c r="B58" s="62" t="s">
        <v>84</v>
      </c>
      <c r="C58" s="61"/>
      <c r="D58" s="61"/>
      <c r="E58" s="61"/>
      <c r="F58" s="61"/>
      <c r="G58" s="61"/>
    </row>
    <row r="59" spans="1:7" ht="29.1" customHeight="1" x14ac:dyDescent="0.2">
      <c r="A59" s="13">
        <f t="shared" si="2"/>
        <v>54</v>
      </c>
      <c r="B59" s="62" t="s">
        <v>85</v>
      </c>
      <c r="C59" s="61"/>
      <c r="D59" s="61"/>
      <c r="E59" s="61"/>
      <c r="F59" s="61"/>
      <c r="G59" s="61"/>
    </row>
    <row r="60" spans="1:7" ht="35.85" customHeight="1" x14ac:dyDescent="0.2">
      <c r="A60" s="13">
        <f t="shared" si="2"/>
        <v>55</v>
      </c>
      <c r="B60" s="62" t="s">
        <v>86</v>
      </c>
      <c r="C60" s="61"/>
      <c r="D60" s="61"/>
      <c r="E60" s="61"/>
      <c r="F60" s="61"/>
      <c r="G60" s="61"/>
    </row>
    <row r="61" spans="1:7" ht="39.200000000000003" customHeight="1" x14ac:dyDescent="0.2">
      <c r="A61" s="13">
        <f t="shared" si="2"/>
        <v>56</v>
      </c>
      <c r="B61" s="62" t="s">
        <v>87</v>
      </c>
      <c r="C61" s="61"/>
      <c r="D61" s="61"/>
      <c r="E61" s="61"/>
      <c r="F61" s="61"/>
      <c r="G61" s="61"/>
    </row>
    <row r="62" spans="1:7" ht="39.200000000000003" customHeight="1" x14ac:dyDescent="0.2">
      <c r="A62" s="13">
        <f t="shared" si="2"/>
        <v>57</v>
      </c>
      <c r="B62" s="62" t="s">
        <v>88</v>
      </c>
      <c r="C62" s="62"/>
      <c r="D62" s="62"/>
      <c r="E62" s="62"/>
      <c r="F62" s="62"/>
      <c r="G62" s="62"/>
    </row>
    <row r="63" spans="1:7" ht="39.200000000000003" customHeight="1" x14ac:dyDescent="0.2">
      <c r="A63" s="13">
        <f t="shared" si="2"/>
        <v>58</v>
      </c>
      <c r="B63" s="62" t="s">
        <v>89</v>
      </c>
      <c r="C63" s="62"/>
      <c r="D63" s="62"/>
      <c r="E63" s="62"/>
      <c r="F63" s="62"/>
      <c r="G63" s="62"/>
    </row>
    <row r="64" spans="1:7" ht="15" customHeight="1" x14ac:dyDescent="0.25">
      <c r="A64" s="13">
        <f t="shared" si="2"/>
        <v>59</v>
      </c>
      <c r="B64" s="65" t="s">
        <v>90</v>
      </c>
      <c r="C64" s="65"/>
      <c r="D64" s="65"/>
      <c r="E64" s="65"/>
      <c r="F64" s="65"/>
      <c r="G64" s="65"/>
    </row>
  </sheetData>
  <mergeCells count="13">
    <mergeCell ref="B58:G58"/>
    <mergeCell ref="B57:G57"/>
    <mergeCell ref="B61:G61"/>
    <mergeCell ref="A1:G1"/>
    <mergeCell ref="A2:G2"/>
    <mergeCell ref="A3:G3"/>
    <mergeCell ref="B56:G56"/>
    <mergeCell ref="B55:G55"/>
    <mergeCell ref="B62:G62"/>
    <mergeCell ref="B63:G63"/>
    <mergeCell ref="B64:G64"/>
    <mergeCell ref="B60:G60"/>
    <mergeCell ref="B59:G59"/>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61"/>
  <sheetViews>
    <sheetView showRuler="0" topLeftCell="A29" workbookViewId="0">
      <selection activeCell="B55" sqref="B55:G55"/>
    </sheetView>
  </sheetViews>
  <sheetFormatPr defaultColWidth="13.7109375" defaultRowHeight="12.75" x14ac:dyDescent="0.2"/>
  <cols>
    <col min="1" max="1" width="4.28515625" customWidth="1"/>
    <col min="2" max="2" width="88.42578125" customWidth="1"/>
    <col min="3" max="7" width="19.85546875" customWidth="1"/>
  </cols>
  <sheetData>
    <row r="1" spans="1:7" ht="20.100000000000001" customHeight="1" x14ac:dyDescent="0.2">
      <c r="A1" s="60" t="s">
        <v>91</v>
      </c>
      <c r="B1" s="61"/>
      <c r="C1" s="61"/>
      <c r="D1" s="61"/>
      <c r="E1" s="61"/>
      <c r="F1" s="61"/>
      <c r="G1" s="61"/>
    </row>
    <row r="2" spans="1:7" ht="15.75" customHeight="1" x14ac:dyDescent="0.2">
      <c r="A2" s="62" t="s">
        <v>28</v>
      </c>
      <c r="B2" s="61"/>
      <c r="C2" s="61"/>
      <c r="D2" s="61"/>
      <c r="E2" s="61"/>
      <c r="F2" s="61"/>
      <c r="G2" s="61"/>
    </row>
    <row r="3" spans="1:7" ht="13.35" customHeight="1" x14ac:dyDescent="0.2">
      <c r="A3" s="63" t="s">
        <v>29</v>
      </c>
      <c r="B3" s="61"/>
      <c r="C3" s="61"/>
      <c r="D3" s="61"/>
      <c r="E3" s="61"/>
      <c r="F3" s="61"/>
      <c r="G3" s="61"/>
    </row>
    <row r="4" spans="1:7" ht="16.7" customHeight="1" x14ac:dyDescent="0.2">
      <c r="B4" s="11" t="s">
        <v>30</v>
      </c>
      <c r="C4" s="11" t="s">
        <v>31</v>
      </c>
      <c r="D4" s="11" t="s">
        <v>32</v>
      </c>
      <c r="E4" s="11" t="s">
        <v>33</v>
      </c>
      <c r="F4" s="11" t="s">
        <v>34</v>
      </c>
      <c r="G4" s="11" t="s">
        <v>35</v>
      </c>
    </row>
    <row r="5" spans="1:7" ht="16.7" customHeight="1" x14ac:dyDescent="0.2">
      <c r="C5" s="12" t="s">
        <v>36</v>
      </c>
      <c r="D5" s="12" t="s">
        <v>37</v>
      </c>
      <c r="E5" s="12" t="s">
        <v>38</v>
      </c>
      <c r="F5" s="12" t="s">
        <v>39</v>
      </c>
      <c r="G5" s="12" t="s">
        <v>40</v>
      </c>
    </row>
    <row r="6" spans="1:7" ht="16.7" customHeight="1" x14ac:dyDescent="0.2">
      <c r="A6" s="13">
        <v>1</v>
      </c>
      <c r="B6" s="14" t="s">
        <v>92</v>
      </c>
      <c r="C6" s="15">
        <v>297000000</v>
      </c>
      <c r="D6" s="14"/>
      <c r="E6" s="14"/>
      <c r="F6" s="14"/>
      <c r="G6" s="15">
        <f t="shared" ref="G6:G15" si="0">SUM(C6:F6)</f>
        <v>297000000</v>
      </c>
    </row>
    <row r="7" spans="1:7" ht="16.7" customHeight="1" x14ac:dyDescent="0.2">
      <c r="A7" s="13">
        <f t="shared" ref="A7:A38" si="1">A6+1</f>
        <v>2</v>
      </c>
      <c r="B7" s="14" t="s">
        <v>93</v>
      </c>
      <c r="C7" s="30">
        <v>139000000</v>
      </c>
      <c r="D7" s="14"/>
      <c r="E7" s="14"/>
      <c r="F7" s="14"/>
      <c r="G7" s="30">
        <f t="shared" si="0"/>
        <v>139000000</v>
      </c>
    </row>
    <row r="8" spans="1:7" ht="16.7" customHeight="1" x14ac:dyDescent="0.2">
      <c r="A8" s="13">
        <f t="shared" si="1"/>
        <v>3</v>
      </c>
      <c r="B8" s="14" t="s">
        <v>94</v>
      </c>
      <c r="C8" s="30">
        <v>103000000</v>
      </c>
      <c r="D8" s="14"/>
      <c r="E8" s="14"/>
      <c r="F8" s="14"/>
      <c r="G8" s="30">
        <f t="shared" si="0"/>
        <v>103000000</v>
      </c>
    </row>
    <row r="9" spans="1:7" ht="16.7" customHeight="1" x14ac:dyDescent="0.2">
      <c r="A9" s="13">
        <f t="shared" si="1"/>
        <v>4</v>
      </c>
      <c r="B9" s="14" t="s">
        <v>95</v>
      </c>
      <c r="C9" s="30">
        <v>33000000</v>
      </c>
      <c r="D9" s="14"/>
      <c r="E9" s="14"/>
      <c r="F9" s="14"/>
      <c r="G9" s="30">
        <f t="shared" si="0"/>
        <v>33000000</v>
      </c>
    </row>
    <row r="10" spans="1:7" ht="16.7" customHeight="1" x14ac:dyDescent="0.2">
      <c r="A10" s="13">
        <f t="shared" si="1"/>
        <v>5</v>
      </c>
      <c r="B10" s="14" t="s">
        <v>61</v>
      </c>
      <c r="C10" s="30">
        <v>88000000</v>
      </c>
      <c r="D10" s="14"/>
      <c r="E10" s="14"/>
      <c r="F10" s="14"/>
      <c r="G10" s="30">
        <f t="shared" si="0"/>
        <v>88000000</v>
      </c>
    </row>
    <row r="11" spans="1:7" ht="29.1" customHeight="1" x14ac:dyDescent="0.2">
      <c r="A11" s="13">
        <f t="shared" si="1"/>
        <v>6</v>
      </c>
      <c r="B11" s="14" t="s">
        <v>96</v>
      </c>
      <c r="C11" s="30">
        <v>-119000000</v>
      </c>
      <c r="D11" s="14"/>
      <c r="E11" s="14"/>
      <c r="F11" s="14"/>
      <c r="G11" s="30">
        <f t="shared" si="0"/>
        <v>-119000000</v>
      </c>
    </row>
    <row r="12" spans="1:7" ht="16.7" customHeight="1" x14ac:dyDescent="0.2">
      <c r="A12" s="13">
        <f t="shared" si="1"/>
        <v>7</v>
      </c>
      <c r="B12" s="14" t="s">
        <v>97</v>
      </c>
      <c r="C12" s="30">
        <v>79000000</v>
      </c>
      <c r="D12" s="14"/>
      <c r="E12" s="14"/>
      <c r="F12" s="14"/>
      <c r="G12" s="30">
        <f t="shared" si="0"/>
        <v>79000000</v>
      </c>
    </row>
    <row r="13" spans="1:7" ht="16.7" customHeight="1" x14ac:dyDescent="0.2">
      <c r="A13" s="13">
        <f t="shared" si="1"/>
        <v>8</v>
      </c>
      <c r="B13" s="14" t="s">
        <v>98</v>
      </c>
      <c r="C13" s="30">
        <v>113000000</v>
      </c>
      <c r="D13" s="14"/>
      <c r="E13" s="14"/>
      <c r="F13" s="14"/>
      <c r="G13" s="30">
        <f t="shared" si="0"/>
        <v>113000000</v>
      </c>
    </row>
    <row r="14" spans="1:7" ht="16.7" customHeight="1" x14ac:dyDescent="0.2">
      <c r="A14" s="13">
        <f t="shared" si="1"/>
        <v>9</v>
      </c>
      <c r="B14" s="14" t="s">
        <v>99</v>
      </c>
      <c r="C14" s="19">
        <v>5000000</v>
      </c>
      <c r="D14" s="25"/>
      <c r="E14" s="25"/>
      <c r="F14" s="25"/>
      <c r="G14" s="19">
        <f t="shared" si="0"/>
        <v>5000000</v>
      </c>
    </row>
    <row r="15" spans="1:7" ht="16.7" customHeight="1" x14ac:dyDescent="0.2">
      <c r="A15" s="13">
        <f t="shared" si="1"/>
        <v>10</v>
      </c>
      <c r="B15" s="14" t="s">
        <v>100</v>
      </c>
      <c r="C15" s="26">
        <f>SUM(C6:C14)</f>
        <v>738000000</v>
      </c>
      <c r="D15" s="27"/>
      <c r="E15" s="27"/>
      <c r="F15" s="27"/>
      <c r="G15" s="26">
        <f t="shared" si="0"/>
        <v>738000000</v>
      </c>
    </row>
    <row r="16" spans="1:7" ht="16.7" customHeight="1" x14ac:dyDescent="0.2">
      <c r="A16" s="13">
        <f t="shared" si="1"/>
        <v>11</v>
      </c>
      <c r="B16" s="14"/>
      <c r="C16" s="28"/>
      <c r="D16" s="28"/>
      <c r="E16" s="28"/>
      <c r="F16" s="28"/>
      <c r="G16" s="28"/>
    </row>
    <row r="17" spans="1:7" ht="16.7" customHeight="1" x14ac:dyDescent="0.2">
      <c r="A17" s="13">
        <f t="shared" si="1"/>
        <v>12</v>
      </c>
      <c r="B17" s="20"/>
      <c r="C17" s="12" t="s">
        <v>36</v>
      </c>
      <c r="D17" s="12" t="s">
        <v>37</v>
      </c>
      <c r="E17" s="12" t="s">
        <v>38</v>
      </c>
      <c r="F17" s="12" t="s">
        <v>39</v>
      </c>
      <c r="G17" s="12" t="s">
        <v>44</v>
      </c>
    </row>
    <row r="18" spans="1:7" ht="16.7" customHeight="1" x14ac:dyDescent="0.2">
      <c r="A18" s="13">
        <f t="shared" si="1"/>
        <v>13</v>
      </c>
      <c r="B18" s="14" t="s">
        <v>101</v>
      </c>
      <c r="C18" s="15">
        <v>-212000000</v>
      </c>
      <c r="D18" s="15">
        <v>34000000</v>
      </c>
      <c r="E18" s="15">
        <v>-124000000</v>
      </c>
      <c r="F18" s="15">
        <v>68000000</v>
      </c>
      <c r="G18" s="15">
        <v>-234000000</v>
      </c>
    </row>
    <row r="19" spans="1:7" ht="16.7" customHeight="1" x14ac:dyDescent="0.2">
      <c r="A19" s="13">
        <f t="shared" si="1"/>
        <v>14</v>
      </c>
      <c r="B19" s="14" t="s">
        <v>93</v>
      </c>
      <c r="C19" s="30">
        <v>38000000</v>
      </c>
      <c r="D19" s="30">
        <v>45000000</v>
      </c>
      <c r="E19" s="30">
        <v>111000000</v>
      </c>
      <c r="F19" s="30">
        <v>140000000</v>
      </c>
      <c r="G19" s="30">
        <v>335000000</v>
      </c>
    </row>
    <row r="20" spans="1:7" ht="16.7" customHeight="1" x14ac:dyDescent="0.2">
      <c r="A20" s="13">
        <f t="shared" si="1"/>
        <v>15</v>
      </c>
      <c r="B20" s="14" t="s">
        <v>102</v>
      </c>
      <c r="C20" s="30">
        <v>-11000000</v>
      </c>
      <c r="D20" s="30">
        <v>-10000000</v>
      </c>
      <c r="E20" s="30">
        <v>-60000000</v>
      </c>
      <c r="F20" s="30">
        <v>101000000</v>
      </c>
      <c r="G20" s="30">
        <v>20000000</v>
      </c>
    </row>
    <row r="21" spans="1:7" ht="16.7" customHeight="1" x14ac:dyDescent="0.2">
      <c r="A21" s="13">
        <f t="shared" si="1"/>
        <v>16</v>
      </c>
      <c r="B21" s="14" t="s">
        <v>95</v>
      </c>
      <c r="C21" s="30">
        <v>27000000</v>
      </c>
      <c r="D21" s="30">
        <v>28000000</v>
      </c>
      <c r="E21" s="30">
        <v>30000000</v>
      </c>
      <c r="F21" s="30">
        <v>32000000</v>
      </c>
      <c r="G21" s="30">
        <v>116000000</v>
      </c>
    </row>
    <row r="22" spans="1:7" ht="16.7" customHeight="1" x14ac:dyDescent="0.2">
      <c r="A22" s="13">
        <f t="shared" si="1"/>
        <v>17</v>
      </c>
      <c r="B22" s="14" t="s">
        <v>103</v>
      </c>
      <c r="C22" s="30">
        <v>40000000</v>
      </c>
      <c r="D22" s="30">
        <v>52000000</v>
      </c>
      <c r="E22" s="30">
        <v>69000000</v>
      </c>
      <c r="F22" s="30">
        <v>181000000</v>
      </c>
      <c r="G22" s="30">
        <v>341000000</v>
      </c>
    </row>
    <row r="23" spans="1:7" ht="29.1" customHeight="1" x14ac:dyDescent="0.2">
      <c r="A23" s="13">
        <f t="shared" si="1"/>
        <v>18</v>
      </c>
      <c r="B23" s="14" t="s">
        <v>96</v>
      </c>
      <c r="C23" s="30">
        <v>259000000</v>
      </c>
      <c r="D23" s="30">
        <v>-19946000</v>
      </c>
      <c r="E23" s="30">
        <v>177429000</v>
      </c>
      <c r="F23" s="30">
        <v>-252483000</v>
      </c>
      <c r="G23" s="30">
        <v>164000000</v>
      </c>
    </row>
    <row r="24" spans="1:7" ht="16.7" customHeight="1" x14ac:dyDescent="0.2">
      <c r="A24" s="13">
        <f t="shared" si="1"/>
        <v>19</v>
      </c>
      <c r="B24" s="14" t="s">
        <v>97</v>
      </c>
      <c r="C24" s="30">
        <v>28000000</v>
      </c>
      <c r="D24" s="30">
        <v>35000000</v>
      </c>
      <c r="E24" s="30">
        <v>96000000</v>
      </c>
      <c r="F24" s="30">
        <v>175000000</v>
      </c>
      <c r="G24" s="30">
        <v>333000000</v>
      </c>
    </row>
    <row r="25" spans="1:7" ht="16.7" customHeight="1" x14ac:dyDescent="0.2">
      <c r="A25" s="13">
        <f t="shared" si="1"/>
        <v>20</v>
      </c>
      <c r="B25" s="14" t="s">
        <v>98</v>
      </c>
      <c r="C25" s="30">
        <v>0</v>
      </c>
      <c r="D25" s="30">
        <v>0</v>
      </c>
      <c r="E25" s="30">
        <v>49000000</v>
      </c>
      <c r="F25" s="30">
        <v>125000000</v>
      </c>
      <c r="G25" s="30">
        <v>174000000</v>
      </c>
    </row>
    <row r="26" spans="1:7" ht="16.7" customHeight="1" x14ac:dyDescent="0.2">
      <c r="A26" s="13">
        <f t="shared" si="1"/>
        <v>21</v>
      </c>
      <c r="B26" s="14" t="s">
        <v>104</v>
      </c>
      <c r="C26" s="30">
        <v>0</v>
      </c>
      <c r="D26" s="30">
        <v>0</v>
      </c>
      <c r="E26" s="30">
        <v>0</v>
      </c>
      <c r="F26" s="30">
        <v>18000000</v>
      </c>
      <c r="G26" s="30">
        <v>18000000</v>
      </c>
    </row>
    <row r="27" spans="1:7" ht="16.7" customHeight="1" x14ac:dyDescent="0.2">
      <c r="A27" s="13">
        <f t="shared" si="1"/>
        <v>22</v>
      </c>
      <c r="B27" s="14" t="s">
        <v>99</v>
      </c>
      <c r="C27" s="19">
        <v>0</v>
      </c>
      <c r="D27" s="19">
        <v>8000000</v>
      </c>
      <c r="E27" s="19">
        <v>2000000</v>
      </c>
      <c r="F27" s="19">
        <v>4000000</v>
      </c>
      <c r="G27" s="19">
        <v>14000000</v>
      </c>
    </row>
    <row r="28" spans="1:7" ht="16.7" customHeight="1" x14ac:dyDescent="0.2">
      <c r="A28" s="13">
        <f t="shared" si="1"/>
        <v>23</v>
      </c>
      <c r="B28" s="14" t="s">
        <v>100</v>
      </c>
      <c r="C28" s="26">
        <v>169000000</v>
      </c>
      <c r="D28" s="26">
        <v>172054000</v>
      </c>
      <c r="E28" s="26">
        <v>349429000</v>
      </c>
      <c r="F28" s="26">
        <v>591517000</v>
      </c>
      <c r="G28" s="26">
        <v>1281000000</v>
      </c>
    </row>
    <row r="29" spans="1:7" ht="16.7" customHeight="1" x14ac:dyDescent="0.2">
      <c r="A29" s="13">
        <f t="shared" si="1"/>
        <v>24</v>
      </c>
      <c r="C29" s="28"/>
      <c r="D29" s="28"/>
      <c r="E29" s="28"/>
      <c r="F29" s="28"/>
      <c r="G29" s="28"/>
    </row>
    <row r="30" spans="1:7" ht="16.7" customHeight="1" x14ac:dyDescent="0.2">
      <c r="A30" s="13">
        <f t="shared" si="1"/>
        <v>25</v>
      </c>
      <c r="C30" s="12" t="s">
        <v>36</v>
      </c>
      <c r="D30" s="12" t="s">
        <v>37</v>
      </c>
      <c r="E30" s="12" t="s">
        <v>38</v>
      </c>
      <c r="F30" s="12" t="s">
        <v>39</v>
      </c>
      <c r="G30" s="12" t="s">
        <v>45</v>
      </c>
    </row>
    <row r="31" spans="1:7" ht="16.7" customHeight="1" x14ac:dyDescent="0.2">
      <c r="A31" s="13">
        <f t="shared" si="1"/>
        <v>26</v>
      </c>
      <c r="B31" s="14" t="s">
        <v>101</v>
      </c>
      <c r="C31" s="15">
        <v>291000000</v>
      </c>
      <c r="D31" s="15">
        <v>178000000</v>
      </c>
      <c r="E31" s="15">
        <v>-481000000</v>
      </c>
      <c r="F31" s="15">
        <v>649000000</v>
      </c>
      <c r="G31" s="15">
        <v>636000000</v>
      </c>
    </row>
    <row r="32" spans="1:7" ht="16.7" customHeight="1" x14ac:dyDescent="0.2">
      <c r="A32" s="13">
        <f t="shared" si="1"/>
        <v>27</v>
      </c>
      <c r="B32" s="14" t="s">
        <v>93</v>
      </c>
      <c r="C32" s="30">
        <v>38000000</v>
      </c>
      <c r="D32" s="30">
        <v>38000000</v>
      </c>
      <c r="E32" s="30">
        <v>39000000</v>
      </c>
      <c r="F32" s="30">
        <v>38000000</v>
      </c>
      <c r="G32" s="30">
        <v>154000000</v>
      </c>
    </row>
    <row r="33" spans="1:7" ht="16.7" customHeight="1" x14ac:dyDescent="0.2">
      <c r="A33" s="13">
        <f t="shared" si="1"/>
        <v>28</v>
      </c>
      <c r="B33" s="14" t="s">
        <v>102</v>
      </c>
      <c r="C33" s="30">
        <v>8000000</v>
      </c>
      <c r="D33" s="30">
        <v>14000000</v>
      </c>
      <c r="E33" s="30">
        <v>-16000000</v>
      </c>
      <c r="F33" s="30">
        <v>26000000</v>
      </c>
      <c r="G33" s="30">
        <v>32000000</v>
      </c>
    </row>
    <row r="34" spans="1:7" ht="16.7" customHeight="1" x14ac:dyDescent="0.2">
      <c r="A34" s="13">
        <f t="shared" si="1"/>
        <v>29</v>
      </c>
      <c r="B34" s="14" t="s">
        <v>105</v>
      </c>
      <c r="C34" s="30">
        <v>27000000</v>
      </c>
      <c r="D34" s="30">
        <v>28000000</v>
      </c>
      <c r="E34" s="30">
        <v>29000000</v>
      </c>
      <c r="F34" s="30">
        <v>29000000</v>
      </c>
      <c r="G34" s="30">
        <v>113000000</v>
      </c>
    </row>
    <row r="35" spans="1:7" ht="16.7" customHeight="1" x14ac:dyDescent="0.2">
      <c r="A35" s="13">
        <f t="shared" si="1"/>
        <v>30</v>
      </c>
      <c r="B35" s="14" t="s">
        <v>61</v>
      </c>
      <c r="C35" s="30">
        <v>31000000</v>
      </c>
      <c r="D35" s="30">
        <v>39000000</v>
      </c>
      <c r="E35" s="30">
        <v>40000000</v>
      </c>
      <c r="F35" s="30">
        <v>36000000</v>
      </c>
      <c r="G35" s="30">
        <v>145000000</v>
      </c>
    </row>
    <row r="36" spans="1:7" ht="29.1" customHeight="1" x14ac:dyDescent="0.2">
      <c r="A36" s="13">
        <f t="shared" si="1"/>
        <v>31</v>
      </c>
      <c r="B36" s="14" t="s">
        <v>96</v>
      </c>
      <c r="C36" s="30">
        <v>-220000000</v>
      </c>
      <c r="D36" s="30">
        <v>-73000000</v>
      </c>
      <c r="E36" s="30">
        <v>676000000</v>
      </c>
      <c r="F36" s="30">
        <v>-582000000</v>
      </c>
      <c r="G36" s="30">
        <v>-199000000</v>
      </c>
    </row>
    <row r="37" spans="1:7" ht="16.7" customHeight="1" x14ac:dyDescent="0.2">
      <c r="A37" s="13">
        <f t="shared" si="1"/>
        <v>32</v>
      </c>
      <c r="B37" s="14" t="s">
        <v>106</v>
      </c>
      <c r="C37" s="30">
        <v>0</v>
      </c>
      <c r="D37" s="30">
        <v>0</v>
      </c>
      <c r="E37" s="30">
        <v>0</v>
      </c>
      <c r="F37" s="30">
        <v>-15000000</v>
      </c>
      <c r="G37" s="30">
        <v>-15000000</v>
      </c>
    </row>
    <row r="38" spans="1:7" ht="16.7" customHeight="1" x14ac:dyDescent="0.2">
      <c r="A38" s="13">
        <f t="shared" si="1"/>
        <v>33</v>
      </c>
      <c r="B38" s="14" t="s">
        <v>99</v>
      </c>
      <c r="C38" s="19">
        <v>0</v>
      </c>
      <c r="D38" s="19">
        <v>0</v>
      </c>
      <c r="E38" s="19">
        <v>0</v>
      </c>
      <c r="F38" s="19">
        <v>-4000000</v>
      </c>
      <c r="G38" s="19">
        <v>-4000000</v>
      </c>
    </row>
    <row r="39" spans="1:7" ht="16.7" customHeight="1" x14ac:dyDescent="0.2">
      <c r="A39" s="13">
        <f t="shared" ref="A39:A61" si="2">A38+1</f>
        <v>34</v>
      </c>
      <c r="B39" s="14" t="s">
        <v>100</v>
      </c>
      <c r="C39" s="26">
        <v>174000000</v>
      </c>
      <c r="D39" s="26">
        <v>225000000</v>
      </c>
      <c r="E39" s="26">
        <v>286000000</v>
      </c>
      <c r="F39" s="26">
        <v>177000000</v>
      </c>
      <c r="G39" s="26">
        <v>862000000</v>
      </c>
    </row>
    <row r="40" spans="1:7" ht="16.7" customHeight="1" x14ac:dyDescent="0.2">
      <c r="A40" s="13">
        <f t="shared" si="2"/>
        <v>35</v>
      </c>
      <c r="C40" s="28"/>
      <c r="D40" s="28"/>
      <c r="E40" s="28"/>
      <c r="F40" s="28"/>
      <c r="G40" s="28"/>
    </row>
    <row r="41" spans="1:7" ht="16.7" customHeight="1" x14ac:dyDescent="0.2">
      <c r="A41" s="13">
        <f t="shared" si="2"/>
        <v>36</v>
      </c>
      <c r="C41" s="12" t="s">
        <v>36</v>
      </c>
      <c r="D41" s="12" t="s">
        <v>37</v>
      </c>
      <c r="E41" s="12" t="s">
        <v>38</v>
      </c>
      <c r="F41" s="12" t="s">
        <v>39</v>
      </c>
      <c r="G41" s="12" t="s">
        <v>46</v>
      </c>
    </row>
    <row r="42" spans="1:7" ht="16.7" customHeight="1" x14ac:dyDescent="0.2">
      <c r="A42" s="13">
        <f t="shared" si="2"/>
        <v>37</v>
      </c>
      <c r="B42" s="14" t="s">
        <v>101</v>
      </c>
      <c r="C42" s="15">
        <v>-411000000</v>
      </c>
      <c r="D42" s="15">
        <v>139000000</v>
      </c>
      <c r="E42" s="15">
        <v>115000000</v>
      </c>
      <c r="F42" s="15">
        <v>-233000000</v>
      </c>
      <c r="G42" s="15">
        <v>-390000000</v>
      </c>
    </row>
    <row r="43" spans="1:7" ht="16.7" customHeight="1" x14ac:dyDescent="0.2">
      <c r="A43" s="13">
        <f t="shared" si="2"/>
        <v>38</v>
      </c>
      <c r="B43" s="14" t="s">
        <v>93</v>
      </c>
      <c r="C43" s="30">
        <v>38000000</v>
      </c>
      <c r="D43" s="30">
        <v>38000000</v>
      </c>
      <c r="E43" s="30">
        <v>38000000</v>
      </c>
      <c r="F43" s="30">
        <v>38000000</v>
      </c>
      <c r="G43" s="30">
        <v>153000000</v>
      </c>
    </row>
    <row r="44" spans="1:7" ht="16.7" customHeight="1" x14ac:dyDescent="0.2">
      <c r="A44" s="13">
        <f t="shared" si="2"/>
        <v>39</v>
      </c>
      <c r="B44" s="14" t="s">
        <v>102</v>
      </c>
      <c r="C44" s="30">
        <v>-5000000</v>
      </c>
      <c r="D44" s="30">
        <v>-1000000</v>
      </c>
      <c r="E44" s="30">
        <v>3000000</v>
      </c>
      <c r="F44" s="30">
        <v>-10000000</v>
      </c>
      <c r="G44" s="30">
        <v>-13000000</v>
      </c>
    </row>
    <row r="45" spans="1:7" ht="16.7" customHeight="1" x14ac:dyDescent="0.2">
      <c r="A45" s="13">
        <f t="shared" si="2"/>
        <v>40</v>
      </c>
      <c r="B45" s="14" t="s">
        <v>105</v>
      </c>
      <c r="C45" s="30">
        <v>31000000</v>
      </c>
      <c r="D45" s="30">
        <v>25000000</v>
      </c>
      <c r="E45" s="30">
        <v>28000000</v>
      </c>
      <c r="F45" s="30">
        <v>27000000</v>
      </c>
      <c r="G45" s="30">
        <v>110000000</v>
      </c>
    </row>
    <row r="46" spans="1:7" ht="16.7" customHeight="1" x14ac:dyDescent="0.2">
      <c r="A46" s="13">
        <f t="shared" si="2"/>
        <v>41</v>
      </c>
      <c r="B46" s="14" t="s">
        <v>103</v>
      </c>
      <c r="C46" s="30">
        <v>52000000</v>
      </c>
      <c r="D46" s="30">
        <v>51000000</v>
      </c>
      <c r="E46" s="30">
        <v>39000000</v>
      </c>
      <c r="F46" s="30">
        <v>35000000</v>
      </c>
      <c r="G46" s="30">
        <v>177000000</v>
      </c>
    </row>
    <row r="47" spans="1:7" ht="29.1" customHeight="1" x14ac:dyDescent="0.2">
      <c r="A47" s="13">
        <f t="shared" si="2"/>
        <v>42</v>
      </c>
      <c r="B47" s="14" t="s">
        <v>96</v>
      </c>
      <c r="C47" s="30">
        <v>216000000</v>
      </c>
      <c r="D47" s="30">
        <v>-235000000</v>
      </c>
      <c r="E47" s="30">
        <v>-201000000</v>
      </c>
      <c r="F47" s="30">
        <v>191000000</v>
      </c>
      <c r="G47" s="30">
        <v>-29000000</v>
      </c>
    </row>
    <row r="48" spans="1:7" ht="16.7" customHeight="1" x14ac:dyDescent="0.2">
      <c r="A48" s="13">
        <f t="shared" si="2"/>
        <v>43</v>
      </c>
      <c r="B48" s="14" t="s">
        <v>107</v>
      </c>
      <c r="C48" s="30">
        <v>0</v>
      </c>
      <c r="D48" s="30">
        <v>0</v>
      </c>
      <c r="E48" s="30">
        <v>51000000</v>
      </c>
      <c r="F48" s="30">
        <v>0</v>
      </c>
      <c r="G48" s="30">
        <v>51000000</v>
      </c>
    </row>
    <row r="49" spans="1:7" ht="16.7" customHeight="1" x14ac:dyDescent="0.2">
      <c r="A49" s="13">
        <f t="shared" si="2"/>
        <v>44</v>
      </c>
      <c r="B49" s="14" t="s">
        <v>99</v>
      </c>
      <c r="C49" s="19">
        <v>0</v>
      </c>
      <c r="D49" s="19">
        <v>0</v>
      </c>
      <c r="E49" s="19">
        <v>0</v>
      </c>
      <c r="F49" s="19">
        <v>7000000</v>
      </c>
      <c r="G49" s="19">
        <v>7000000</v>
      </c>
    </row>
    <row r="50" spans="1:7" ht="16.7" customHeight="1" x14ac:dyDescent="0.2">
      <c r="A50" s="13">
        <f t="shared" si="2"/>
        <v>45</v>
      </c>
      <c r="B50" s="14" t="s">
        <v>100</v>
      </c>
      <c r="C50" s="26">
        <v>-79000000</v>
      </c>
      <c r="D50" s="26">
        <v>18000000</v>
      </c>
      <c r="E50" s="26">
        <v>73000000</v>
      </c>
      <c r="F50" s="26">
        <v>55000000</v>
      </c>
      <c r="G50" s="26">
        <v>67000000</v>
      </c>
    </row>
    <row r="51" spans="1:7" ht="16.7" customHeight="1" x14ac:dyDescent="0.2">
      <c r="A51" s="13">
        <f t="shared" si="2"/>
        <v>46</v>
      </c>
      <c r="B51" s="14"/>
      <c r="C51" s="28"/>
      <c r="D51" s="28"/>
      <c r="E51" s="28"/>
      <c r="F51" s="28"/>
      <c r="G51" s="28"/>
    </row>
    <row r="52" spans="1:7" ht="35.85" customHeight="1" x14ac:dyDescent="0.2">
      <c r="A52" s="13">
        <f t="shared" si="2"/>
        <v>47</v>
      </c>
      <c r="B52" s="62" t="s">
        <v>108</v>
      </c>
      <c r="C52" s="62"/>
      <c r="D52" s="62"/>
      <c r="E52" s="62"/>
      <c r="F52" s="62"/>
      <c r="G52" s="62"/>
    </row>
    <row r="53" spans="1:7" ht="35.85" customHeight="1" x14ac:dyDescent="0.2">
      <c r="A53" s="13">
        <f t="shared" si="2"/>
        <v>48</v>
      </c>
      <c r="B53" s="62" t="s">
        <v>109</v>
      </c>
      <c r="C53" s="61"/>
      <c r="D53" s="61"/>
      <c r="E53" s="61"/>
      <c r="F53" s="61"/>
      <c r="G53" s="61"/>
    </row>
    <row r="54" spans="1:7" ht="39.200000000000003" customHeight="1" x14ac:dyDescent="0.2">
      <c r="A54" s="13">
        <f t="shared" si="2"/>
        <v>49</v>
      </c>
      <c r="B54" s="62" t="s">
        <v>110</v>
      </c>
      <c r="C54" s="61"/>
      <c r="D54" s="61"/>
      <c r="E54" s="61"/>
      <c r="F54" s="61"/>
      <c r="G54" s="61"/>
    </row>
    <row r="55" spans="1:7" ht="35.25" customHeight="1" x14ac:dyDescent="0.2">
      <c r="A55" s="13">
        <f t="shared" si="2"/>
        <v>50</v>
      </c>
      <c r="B55" s="62" t="s">
        <v>111</v>
      </c>
      <c r="C55" s="61"/>
      <c r="D55" s="61"/>
      <c r="E55" s="61"/>
      <c r="F55" s="61"/>
      <c r="G55" s="61"/>
    </row>
    <row r="56" spans="1:7" ht="29.1" customHeight="1" x14ac:dyDescent="0.2">
      <c r="A56" s="13">
        <f t="shared" si="2"/>
        <v>51</v>
      </c>
      <c r="B56" s="62" t="s">
        <v>112</v>
      </c>
      <c r="C56" s="61"/>
      <c r="D56" s="61"/>
      <c r="E56" s="61"/>
      <c r="F56" s="61"/>
      <c r="G56" s="61"/>
    </row>
    <row r="57" spans="1:7" ht="29.1" customHeight="1" x14ac:dyDescent="0.2">
      <c r="A57" s="13">
        <f t="shared" si="2"/>
        <v>52</v>
      </c>
      <c r="B57" s="62" t="s">
        <v>113</v>
      </c>
      <c r="C57" s="61"/>
      <c r="D57" s="61"/>
      <c r="E57" s="61"/>
      <c r="F57" s="61"/>
      <c r="G57" s="61"/>
    </row>
    <row r="58" spans="1:7" ht="29.1" customHeight="1" x14ac:dyDescent="0.2">
      <c r="A58" s="13">
        <f t="shared" si="2"/>
        <v>53</v>
      </c>
      <c r="B58" s="62" t="s">
        <v>114</v>
      </c>
      <c r="C58" s="61"/>
      <c r="D58" s="61"/>
      <c r="E58" s="61"/>
      <c r="F58" s="61"/>
      <c r="G58" s="61"/>
    </row>
    <row r="59" spans="1:7" ht="29.1" customHeight="1" x14ac:dyDescent="0.2">
      <c r="A59" s="13">
        <f t="shared" si="2"/>
        <v>54</v>
      </c>
      <c r="B59" s="62" t="s">
        <v>115</v>
      </c>
      <c r="C59" s="61"/>
      <c r="D59" s="61"/>
      <c r="E59" s="61"/>
      <c r="F59" s="61"/>
      <c r="G59" s="61"/>
    </row>
    <row r="60" spans="1:7" ht="29.1" customHeight="1" x14ac:dyDescent="0.2">
      <c r="A60" s="13">
        <f t="shared" si="2"/>
        <v>55</v>
      </c>
      <c r="B60" s="62" t="s">
        <v>116</v>
      </c>
      <c r="C60" s="61"/>
      <c r="D60" s="61"/>
      <c r="E60" s="61"/>
      <c r="F60" s="61"/>
      <c r="G60" s="61"/>
    </row>
    <row r="61" spans="1:7" ht="29.1" customHeight="1" x14ac:dyDescent="0.2">
      <c r="A61" s="13">
        <f t="shared" si="2"/>
        <v>56</v>
      </c>
      <c r="B61" s="62" t="s">
        <v>117</v>
      </c>
      <c r="C61" s="61"/>
      <c r="D61" s="61"/>
      <c r="E61" s="61"/>
      <c r="F61" s="61"/>
      <c r="G61" s="61"/>
    </row>
  </sheetData>
  <mergeCells count="13">
    <mergeCell ref="A1:G1"/>
    <mergeCell ref="A2:G2"/>
    <mergeCell ref="A3:G3"/>
    <mergeCell ref="B52:G52"/>
    <mergeCell ref="B54:G54"/>
    <mergeCell ref="B55:G55"/>
    <mergeCell ref="B53:G53"/>
    <mergeCell ref="B60:G60"/>
    <mergeCell ref="B59:G59"/>
    <mergeCell ref="B61:G61"/>
    <mergeCell ref="B58:G58"/>
    <mergeCell ref="B56:G56"/>
    <mergeCell ref="B57:G57"/>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3"/>
  <sheetViews>
    <sheetView showRuler="0" workbookViewId="0">
      <selection sqref="A1:G1"/>
    </sheetView>
  </sheetViews>
  <sheetFormatPr defaultColWidth="13.7109375" defaultRowHeight="12.75" x14ac:dyDescent="0.2"/>
  <cols>
    <col min="1" max="1" width="4.28515625" customWidth="1"/>
    <col min="2" max="2" width="96.7109375" customWidth="1"/>
    <col min="3" max="7" width="19.85546875" customWidth="1"/>
  </cols>
  <sheetData>
    <row r="1" spans="1:7" ht="20.100000000000001" customHeight="1" x14ac:dyDescent="0.2">
      <c r="A1" s="60" t="s">
        <v>118</v>
      </c>
      <c r="B1" s="61"/>
      <c r="C1" s="61"/>
      <c r="D1" s="61"/>
      <c r="E1" s="61"/>
      <c r="F1" s="61"/>
      <c r="G1" s="61"/>
    </row>
    <row r="2" spans="1:7" ht="15.75" customHeight="1" x14ac:dyDescent="0.2">
      <c r="A2" s="62" t="s">
        <v>28</v>
      </c>
      <c r="B2" s="61"/>
      <c r="C2" s="61"/>
      <c r="D2" s="61"/>
      <c r="E2" s="61"/>
      <c r="F2" s="61"/>
      <c r="G2" s="61"/>
    </row>
    <row r="3" spans="1:7" ht="13.35" customHeight="1" x14ac:dyDescent="0.2">
      <c r="A3" s="63" t="s">
        <v>119</v>
      </c>
      <c r="B3" s="61"/>
      <c r="C3" s="61"/>
      <c r="D3" s="61"/>
      <c r="E3" s="61"/>
      <c r="F3" s="61"/>
      <c r="G3" s="61"/>
    </row>
    <row r="4" spans="1:7" ht="16.7" customHeight="1" x14ac:dyDescent="0.2">
      <c r="B4" s="11" t="s">
        <v>30</v>
      </c>
      <c r="C4" s="11" t="s">
        <v>31</v>
      </c>
      <c r="D4" s="11" t="s">
        <v>32</v>
      </c>
      <c r="E4" s="11" t="s">
        <v>33</v>
      </c>
      <c r="F4" s="11" t="s">
        <v>34</v>
      </c>
      <c r="G4" s="11" t="s">
        <v>35</v>
      </c>
    </row>
    <row r="5" spans="1:7" ht="16.7" customHeight="1" x14ac:dyDescent="0.2">
      <c r="C5" s="12" t="s">
        <v>36</v>
      </c>
      <c r="D5" s="12" t="s">
        <v>37</v>
      </c>
      <c r="E5" s="12" t="s">
        <v>38</v>
      </c>
      <c r="F5" s="12" t="s">
        <v>39</v>
      </c>
      <c r="G5" s="12" t="s">
        <v>40</v>
      </c>
    </row>
    <row r="6" spans="1:7" ht="16.7" customHeight="1" x14ac:dyDescent="0.2">
      <c r="A6" s="13">
        <v>1</v>
      </c>
      <c r="B6" s="14" t="s">
        <v>68</v>
      </c>
      <c r="C6" s="15">
        <v>297000000</v>
      </c>
      <c r="D6" s="14"/>
      <c r="E6" s="14"/>
      <c r="F6" s="14"/>
      <c r="G6" s="15">
        <f>C6</f>
        <v>297000000</v>
      </c>
    </row>
    <row r="7" spans="1:7" ht="16.7" customHeight="1" x14ac:dyDescent="0.2">
      <c r="A7" s="13">
        <f t="shared" ref="A7:A33" si="0">A6+1</f>
        <v>2</v>
      </c>
      <c r="B7" s="14" t="s">
        <v>120</v>
      </c>
      <c r="C7" s="15">
        <v>297000000</v>
      </c>
      <c r="D7" s="14"/>
      <c r="E7" s="14"/>
      <c r="F7" s="14"/>
      <c r="G7" s="15">
        <f>C7</f>
        <v>297000000</v>
      </c>
    </row>
    <row r="8" spans="1:7" ht="16.7" customHeight="1" x14ac:dyDescent="0.2">
      <c r="A8" s="13">
        <f t="shared" si="0"/>
        <v>3</v>
      </c>
      <c r="B8" s="14" t="s">
        <v>121</v>
      </c>
      <c r="C8" s="33">
        <v>2828455368</v>
      </c>
      <c r="D8" s="14"/>
      <c r="E8" s="14"/>
      <c r="F8" s="14"/>
      <c r="G8" s="33">
        <f>C8</f>
        <v>2828455368</v>
      </c>
    </row>
    <row r="9" spans="1:7" ht="16.7" customHeight="1" x14ac:dyDescent="0.2">
      <c r="A9" s="13">
        <f t="shared" si="0"/>
        <v>4</v>
      </c>
      <c r="B9" s="14" t="s">
        <v>122</v>
      </c>
      <c r="C9" s="33">
        <v>2846974742</v>
      </c>
      <c r="D9" s="14"/>
      <c r="E9" s="14"/>
      <c r="F9" s="14"/>
      <c r="G9" s="33">
        <f>C9</f>
        <v>2846974742</v>
      </c>
    </row>
    <row r="10" spans="1:7" ht="16.7" customHeight="1" x14ac:dyDescent="0.2">
      <c r="A10" s="13">
        <f t="shared" si="0"/>
        <v>5</v>
      </c>
      <c r="B10" s="14" t="s">
        <v>123</v>
      </c>
      <c r="C10" s="34">
        <v>0.1</v>
      </c>
      <c r="D10" s="14"/>
      <c r="E10" s="14"/>
      <c r="F10" s="14"/>
      <c r="G10" s="34">
        <f>C10</f>
        <v>0.1</v>
      </c>
    </row>
    <row r="11" spans="1:7" ht="16.7" customHeight="1" x14ac:dyDescent="0.2">
      <c r="A11" s="13">
        <f t="shared" si="0"/>
        <v>6</v>
      </c>
    </row>
    <row r="12" spans="1:7" ht="16.7" customHeight="1" x14ac:dyDescent="0.2">
      <c r="A12" s="13">
        <f t="shared" si="0"/>
        <v>7</v>
      </c>
      <c r="C12" s="12" t="s">
        <v>36</v>
      </c>
      <c r="D12" s="12" t="s">
        <v>37</v>
      </c>
      <c r="E12" s="12" t="s">
        <v>38</v>
      </c>
      <c r="F12" s="12" t="s">
        <v>39</v>
      </c>
      <c r="G12" s="12" t="s">
        <v>44</v>
      </c>
    </row>
    <row r="13" spans="1:7" ht="16.7" customHeight="1" x14ac:dyDescent="0.2">
      <c r="A13" s="13">
        <f t="shared" si="0"/>
        <v>8</v>
      </c>
      <c r="B13" s="14" t="s">
        <v>68</v>
      </c>
      <c r="C13" s="15">
        <v>-10000000</v>
      </c>
      <c r="D13" s="15">
        <v>-2000000</v>
      </c>
      <c r="E13" s="15">
        <v>-124000000</v>
      </c>
      <c r="F13" s="15">
        <v>68000000</v>
      </c>
      <c r="G13" s="15">
        <v>-68000000</v>
      </c>
    </row>
    <row r="14" spans="1:7" ht="16.7" customHeight="1" x14ac:dyDescent="0.2">
      <c r="A14" s="13">
        <f t="shared" si="0"/>
        <v>9</v>
      </c>
      <c r="B14" s="14" t="s">
        <v>120</v>
      </c>
      <c r="C14" s="15">
        <v>-167912000</v>
      </c>
      <c r="D14" s="15">
        <v>-2000000</v>
      </c>
      <c r="E14" s="15">
        <v>-124000000</v>
      </c>
      <c r="F14" s="15">
        <v>68000000</v>
      </c>
      <c r="G14" s="15">
        <v>-68000000</v>
      </c>
    </row>
    <row r="15" spans="1:7" ht="16.7" customHeight="1" x14ac:dyDescent="0.2">
      <c r="A15" s="13">
        <f t="shared" si="0"/>
        <v>10</v>
      </c>
      <c r="B15" s="14" t="s">
        <v>121</v>
      </c>
      <c r="C15" s="33">
        <v>147717296</v>
      </c>
      <c r="D15" s="33">
        <v>171438105</v>
      </c>
      <c r="E15" s="33">
        <v>2106227188</v>
      </c>
      <c r="F15" s="33">
        <v>2826022426</v>
      </c>
      <c r="G15" s="33">
        <v>1322362708</v>
      </c>
    </row>
    <row r="16" spans="1:7" ht="16.7" customHeight="1" x14ac:dyDescent="0.2">
      <c r="A16" s="13">
        <f t="shared" si="0"/>
        <v>11</v>
      </c>
      <c r="B16" s="14" t="s">
        <v>122</v>
      </c>
      <c r="C16" s="33">
        <v>2001936379</v>
      </c>
      <c r="D16" s="33">
        <v>171438105</v>
      </c>
      <c r="E16" s="33">
        <v>2106227188</v>
      </c>
      <c r="F16" s="33">
        <v>2842725779</v>
      </c>
      <c r="G16" s="33">
        <v>1322362708</v>
      </c>
    </row>
    <row r="17" spans="1:7" ht="16.7" customHeight="1" x14ac:dyDescent="0.2">
      <c r="A17" s="13">
        <f t="shared" si="0"/>
        <v>12</v>
      </c>
      <c r="B17" s="14" t="s">
        <v>123</v>
      </c>
      <c r="C17" s="34">
        <v>-0.08</v>
      </c>
      <c r="D17" s="34">
        <v>-0.01</v>
      </c>
      <c r="E17" s="34">
        <v>-0.06</v>
      </c>
      <c r="F17" s="34">
        <v>0.02</v>
      </c>
      <c r="G17" s="34">
        <v>-0.05</v>
      </c>
    </row>
    <row r="18" spans="1:7" ht="16.7" customHeight="1" x14ac:dyDescent="0.2">
      <c r="A18" s="13">
        <f t="shared" si="0"/>
        <v>13</v>
      </c>
    </row>
    <row r="19" spans="1:7" ht="16.7" customHeight="1" x14ac:dyDescent="0.2">
      <c r="A19" s="13">
        <f t="shared" si="0"/>
        <v>14</v>
      </c>
      <c r="C19" s="12" t="s">
        <v>36</v>
      </c>
      <c r="D19" s="12" t="s">
        <v>37</v>
      </c>
      <c r="E19" s="12" t="s">
        <v>38</v>
      </c>
      <c r="F19" s="12" t="s">
        <v>39</v>
      </c>
      <c r="G19" s="12" t="s">
        <v>45</v>
      </c>
    </row>
    <row r="20" spans="1:7" ht="16.7" customHeight="1" x14ac:dyDescent="0.2">
      <c r="A20" s="13">
        <f t="shared" si="0"/>
        <v>15</v>
      </c>
      <c r="B20" s="14" t="s">
        <v>74</v>
      </c>
      <c r="C20" s="15">
        <v>16000000</v>
      </c>
      <c r="D20" s="15">
        <v>1000000</v>
      </c>
      <c r="E20" s="15">
        <v>-22000000</v>
      </c>
      <c r="F20" s="15">
        <v>34000000</v>
      </c>
      <c r="G20" s="15">
        <v>29000000</v>
      </c>
    </row>
    <row r="21" spans="1:7" ht="16.7" customHeight="1" x14ac:dyDescent="0.2">
      <c r="A21" s="13">
        <f t="shared" si="0"/>
        <v>16</v>
      </c>
      <c r="B21" s="14" t="s">
        <v>124</v>
      </c>
      <c r="C21" s="15">
        <v>226102000</v>
      </c>
      <c r="D21" s="15">
        <v>1295000</v>
      </c>
      <c r="E21" s="15">
        <v>-374508000</v>
      </c>
      <c r="F21" s="15">
        <v>33871000</v>
      </c>
      <c r="G21" s="15">
        <v>29370000</v>
      </c>
    </row>
    <row r="22" spans="1:7" ht="16.7" customHeight="1" x14ac:dyDescent="0.2">
      <c r="A22" s="13">
        <f t="shared" si="0"/>
        <v>17</v>
      </c>
      <c r="B22" s="14" t="s">
        <v>125</v>
      </c>
      <c r="C22" s="33">
        <v>136991743</v>
      </c>
      <c r="D22" s="33">
        <v>139647845</v>
      </c>
      <c r="E22" s="33">
        <v>141763221</v>
      </c>
      <c r="F22" s="33">
        <v>145686451</v>
      </c>
      <c r="G22" s="33">
        <v>141037083</v>
      </c>
    </row>
    <row r="23" spans="1:7" ht="16.7" customHeight="1" x14ac:dyDescent="0.2">
      <c r="A23" s="13">
        <f t="shared" si="0"/>
        <v>18</v>
      </c>
      <c r="B23" s="14" t="s">
        <v>126</v>
      </c>
      <c r="C23" s="33">
        <v>1991982680</v>
      </c>
      <c r="D23" s="33">
        <v>139647845</v>
      </c>
      <c r="E23" s="33">
        <v>2003296515</v>
      </c>
      <c r="F23" s="33">
        <v>145686451</v>
      </c>
      <c r="G23" s="33">
        <v>141037083</v>
      </c>
    </row>
    <row r="24" spans="1:7" ht="16.7" customHeight="1" x14ac:dyDescent="0.2">
      <c r="A24" s="13">
        <f t="shared" si="0"/>
        <v>19</v>
      </c>
      <c r="B24" s="14" t="s">
        <v>127</v>
      </c>
      <c r="C24" s="34">
        <v>0.11</v>
      </c>
      <c r="D24" s="34">
        <v>0.01</v>
      </c>
      <c r="E24" s="34">
        <v>-0.19</v>
      </c>
      <c r="F24" s="34">
        <v>0.23</v>
      </c>
      <c r="G24" s="34">
        <v>0.21</v>
      </c>
    </row>
    <row r="25" spans="1:7" ht="16.7" customHeight="1" x14ac:dyDescent="0.2">
      <c r="A25" s="13">
        <f t="shared" si="0"/>
        <v>20</v>
      </c>
    </row>
    <row r="26" spans="1:7" ht="16.7" customHeight="1" x14ac:dyDescent="0.2">
      <c r="A26" s="13">
        <f t="shared" si="0"/>
        <v>21</v>
      </c>
      <c r="C26" s="12" t="s">
        <v>36</v>
      </c>
      <c r="D26" s="12" t="s">
        <v>37</v>
      </c>
      <c r="E26" s="12" t="s">
        <v>38</v>
      </c>
      <c r="F26" s="12" t="s">
        <v>39</v>
      </c>
      <c r="G26" s="12" t="s">
        <v>46</v>
      </c>
    </row>
    <row r="27" spans="1:7" ht="16.7" customHeight="1" x14ac:dyDescent="0.2">
      <c r="A27" s="13">
        <f t="shared" si="0"/>
        <v>22</v>
      </c>
      <c r="B27" s="14" t="s">
        <v>68</v>
      </c>
      <c r="C27" s="15">
        <v>-19000000</v>
      </c>
      <c r="D27" s="15">
        <v>8000000</v>
      </c>
      <c r="E27" s="15">
        <v>6000000</v>
      </c>
      <c r="F27" s="15">
        <v>-11000000</v>
      </c>
      <c r="G27" s="15">
        <v>-16000000</v>
      </c>
    </row>
    <row r="28" spans="1:7" ht="16.7" customHeight="1" x14ac:dyDescent="0.2">
      <c r="A28" s="13">
        <f t="shared" si="0"/>
        <v>23</v>
      </c>
      <c r="B28" s="14" t="s">
        <v>128</v>
      </c>
      <c r="C28" s="15">
        <v>-314453000</v>
      </c>
      <c r="D28" s="15">
        <v>105135000</v>
      </c>
      <c r="E28" s="15">
        <v>89046000</v>
      </c>
      <c r="F28" s="15">
        <v>-178559000</v>
      </c>
      <c r="G28" s="15">
        <v>-299013000</v>
      </c>
    </row>
    <row r="29" spans="1:7" ht="16.7" customHeight="1" x14ac:dyDescent="0.2">
      <c r="A29" s="13">
        <f t="shared" si="0"/>
        <v>24</v>
      </c>
      <c r="B29" s="14" t="s">
        <v>125</v>
      </c>
      <c r="C29" s="33">
        <v>124732722</v>
      </c>
      <c r="D29" s="33">
        <v>126740748</v>
      </c>
      <c r="E29" s="33">
        <v>129390501</v>
      </c>
      <c r="F29" s="33">
        <v>133597434</v>
      </c>
      <c r="G29" s="33">
        <v>128641762</v>
      </c>
    </row>
    <row r="30" spans="1:7" ht="16.7" customHeight="1" x14ac:dyDescent="0.2">
      <c r="A30" s="13">
        <f t="shared" si="0"/>
        <v>25</v>
      </c>
      <c r="B30" s="14" t="s">
        <v>126</v>
      </c>
      <c r="C30" s="33">
        <v>1974629808</v>
      </c>
      <c r="D30" s="33">
        <v>1979450651</v>
      </c>
      <c r="E30" s="33">
        <v>1983992350</v>
      </c>
      <c r="F30" s="33">
        <v>1987457044</v>
      </c>
      <c r="G30" s="33">
        <v>1980523690</v>
      </c>
    </row>
    <row r="31" spans="1:7" ht="16.7" customHeight="1" x14ac:dyDescent="0.2">
      <c r="A31" s="13">
        <f t="shared" si="0"/>
        <v>26</v>
      </c>
      <c r="B31" s="14" t="s">
        <v>129</v>
      </c>
      <c r="C31" s="34">
        <v>-0.16</v>
      </c>
      <c r="D31" s="34">
        <v>0.05</v>
      </c>
      <c r="E31" s="34">
        <v>0.04</v>
      </c>
      <c r="F31" s="34">
        <v>-0.09</v>
      </c>
      <c r="G31" s="34">
        <v>-0.15</v>
      </c>
    </row>
    <row r="32" spans="1:7" ht="16.7" customHeight="1" x14ac:dyDescent="0.2">
      <c r="A32" s="13">
        <f t="shared" si="0"/>
        <v>27</v>
      </c>
    </row>
    <row r="33" spans="1:7" ht="15" customHeight="1" x14ac:dyDescent="0.2">
      <c r="A33" s="13">
        <f t="shared" si="0"/>
        <v>28</v>
      </c>
      <c r="B33" s="66" t="s">
        <v>130</v>
      </c>
      <c r="C33" s="61"/>
      <c r="D33" s="61"/>
      <c r="E33" s="61"/>
      <c r="F33" s="61"/>
      <c r="G33" s="61"/>
    </row>
  </sheetData>
  <mergeCells count="4">
    <mergeCell ref="A1:G1"/>
    <mergeCell ref="A2:G2"/>
    <mergeCell ref="A3:G3"/>
    <mergeCell ref="B33:G3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6"/>
  <sheetViews>
    <sheetView showRuler="0" workbookViewId="0">
      <selection sqref="A1:F1"/>
    </sheetView>
  </sheetViews>
  <sheetFormatPr defaultColWidth="13.7109375" defaultRowHeight="12.75" x14ac:dyDescent="0.2"/>
  <cols>
    <col min="1" max="1" width="4.28515625" customWidth="1"/>
    <col min="2" max="2" width="79.7109375" customWidth="1"/>
    <col min="3" max="7" width="19.85546875" customWidth="1"/>
  </cols>
  <sheetData>
    <row r="1" spans="1:7" ht="20.100000000000001" customHeight="1" x14ac:dyDescent="0.2">
      <c r="A1" s="60" t="s">
        <v>131</v>
      </c>
      <c r="B1" s="61"/>
      <c r="C1" s="61"/>
      <c r="D1" s="61"/>
      <c r="E1" s="61"/>
      <c r="F1" s="61"/>
    </row>
    <row r="2" spans="1:7" ht="15.75" customHeight="1" x14ac:dyDescent="0.2">
      <c r="A2" s="62" t="s">
        <v>28</v>
      </c>
      <c r="B2" s="61"/>
      <c r="C2" s="61"/>
      <c r="D2" s="61"/>
      <c r="E2" s="61"/>
      <c r="F2" s="61"/>
    </row>
    <row r="3" spans="1:7" ht="13.35" customHeight="1" x14ac:dyDescent="0.2">
      <c r="A3" s="63" t="s">
        <v>119</v>
      </c>
      <c r="B3" s="61"/>
      <c r="C3" s="61"/>
      <c r="D3" s="61"/>
      <c r="E3" s="61"/>
      <c r="F3" s="61"/>
    </row>
    <row r="4" spans="1:7" ht="16.7" customHeight="1" x14ac:dyDescent="0.2">
      <c r="B4" s="11" t="s">
        <v>30</v>
      </c>
      <c r="C4" s="11" t="s">
        <v>31</v>
      </c>
      <c r="D4" s="11" t="s">
        <v>32</v>
      </c>
      <c r="E4" s="11" t="s">
        <v>33</v>
      </c>
      <c r="F4" s="11" t="s">
        <v>34</v>
      </c>
      <c r="G4" s="11" t="s">
        <v>35</v>
      </c>
    </row>
    <row r="5" spans="1:7" ht="16.7" customHeight="1" x14ac:dyDescent="0.2">
      <c r="C5" s="35" t="s">
        <v>36</v>
      </c>
      <c r="D5" s="35" t="s">
        <v>37</v>
      </c>
      <c r="E5" s="35" t="s">
        <v>38</v>
      </c>
      <c r="F5" s="35" t="s">
        <v>39</v>
      </c>
      <c r="G5" s="35" t="s">
        <v>40</v>
      </c>
    </row>
    <row r="6" spans="1:7" ht="16.7" customHeight="1" x14ac:dyDescent="0.2">
      <c r="A6" s="13">
        <v>1</v>
      </c>
      <c r="B6" s="14" t="s">
        <v>132</v>
      </c>
      <c r="C6" s="36">
        <v>2846974742</v>
      </c>
      <c r="D6" s="27"/>
      <c r="E6" s="27"/>
      <c r="F6" s="27"/>
      <c r="G6" s="36">
        <f>C6</f>
        <v>2846974742</v>
      </c>
    </row>
    <row r="7" spans="1:7" ht="16.7" customHeight="1" x14ac:dyDescent="0.2">
      <c r="A7" s="13">
        <f t="shared" ref="A7:A36" si="0">A6+1</f>
        <v>2</v>
      </c>
      <c r="B7" s="14"/>
      <c r="C7" s="28"/>
      <c r="D7" s="28"/>
      <c r="E7" s="28"/>
      <c r="F7" s="28"/>
      <c r="G7" s="28"/>
    </row>
    <row r="8" spans="1:7" ht="16.7" customHeight="1" x14ac:dyDescent="0.2">
      <c r="A8" s="13">
        <f t="shared" si="0"/>
        <v>3</v>
      </c>
      <c r="B8" s="14" t="s">
        <v>67</v>
      </c>
      <c r="C8" s="15">
        <v>422000000</v>
      </c>
      <c r="D8" s="14"/>
      <c r="E8" s="14"/>
      <c r="F8" s="14"/>
      <c r="G8" s="15">
        <f>C8</f>
        <v>422000000</v>
      </c>
    </row>
    <row r="9" spans="1:7" ht="16.7" customHeight="1" x14ac:dyDescent="0.2">
      <c r="A9" s="13">
        <f t="shared" si="0"/>
        <v>4</v>
      </c>
      <c r="B9" s="14" t="s">
        <v>133</v>
      </c>
      <c r="C9" s="34">
        <v>0.14822751806485801</v>
      </c>
      <c r="D9" s="14"/>
      <c r="E9" s="14"/>
      <c r="F9" s="14"/>
      <c r="G9" s="34">
        <f>C9</f>
        <v>0.14822751806485801</v>
      </c>
    </row>
    <row r="10" spans="1:7" ht="16.7" customHeight="1" x14ac:dyDescent="0.2">
      <c r="A10" s="13">
        <f t="shared" si="0"/>
        <v>5</v>
      </c>
    </row>
    <row r="11" spans="1:7" ht="16.7" customHeight="1" x14ac:dyDescent="0.2">
      <c r="A11" s="13">
        <f t="shared" si="0"/>
        <v>6</v>
      </c>
      <c r="C11" s="12" t="s">
        <v>36</v>
      </c>
      <c r="D11" s="12" t="s">
        <v>37</v>
      </c>
      <c r="E11" s="12" t="s">
        <v>38</v>
      </c>
      <c r="F11" s="12" t="s">
        <v>39</v>
      </c>
      <c r="G11" s="12" t="s">
        <v>44</v>
      </c>
    </row>
    <row r="12" spans="1:7" ht="16.7" customHeight="1" x14ac:dyDescent="0.2">
      <c r="A12" s="13">
        <f t="shared" si="0"/>
        <v>7</v>
      </c>
      <c r="B12" s="14" t="s">
        <v>134</v>
      </c>
      <c r="C12" s="33">
        <v>2001936379</v>
      </c>
      <c r="D12" s="33">
        <v>171438105</v>
      </c>
      <c r="E12" s="33">
        <v>2106227188</v>
      </c>
      <c r="F12" s="33">
        <v>2842725779</v>
      </c>
      <c r="G12" s="33">
        <v>1322362708</v>
      </c>
    </row>
    <row r="13" spans="1:7" ht="16.7" customHeight="1" x14ac:dyDescent="0.2">
      <c r="A13" s="13">
        <f t="shared" si="0"/>
        <v>8</v>
      </c>
      <c r="B13" s="14" t="s">
        <v>135</v>
      </c>
      <c r="C13" s="37">
        <v>0</v>
      </c>
      <c r="D13" s="37">
        <v>1828562126</v>
      </c>
      <c r="E13" s="37">
        <v>0</v>
      </c>
      <c r="F13" s="37">
        <v>0</v>
      </c>
      <c r="G13" s="37">
        <v>911776183</v>
      </c>
    </row>
    <row r="14" spans="1:7" ht="16.7" customHeight="1" x14ac:dyDescent="0.2">
      <c r="A14" s="13">
        <f t="shared" si="0"/>
        <v>9</v>
      </c>
      <c r="B14" s="14" t="s">
        <v>136</v>
      </c>
      <c r="C14" s="36">
        <f>SUM(C12:C13)</f>
        <v>2001936379</v>
      </c>
      <c r="D14" s="36">
        <v>2000000231</v>
      </c>
      <c r="E14" s="36">
        <f>SUM(E12:E13)</f>
        <v>2106227188</v>
      </c>
      <c r="F14" s="36">
        <f>SUM(F12:F13)</f>
        <v>2842725779</v>
      </c>
      <c r="G14" s="36">
        <f>SUM(G12:G13)</f>
        <v>2234138891</v>
      </c>
    </row>
    <row r="15" spans="1:7" ht="16.7" customHeight="1" x14ac:dyDescent="0.2">
      <c r="A15" s="13">
        <f t="shared" si="0"/>
        <v>10</v>
      </c>
      <c r="C15" s="28"/>
      <c r="D15" s="28"/>
      <c r="E15" s="28"/>
      <c r="F15" s="28"/>
      <c r="G15" s="28"/>
    </row>
    <row r="16" spans="1:7" ht="16.7" customHeight="1" x14ac:dyDescent="0.2">
      <c r="A16" s="13">
        <f t="shared" si="0"/>
        <v>11</v>
      </c>
      <c r="B16" s="14" t="s">
        <v>67</v>
      </c>
      <c r="C16" s="15">
        <v>80000000</v>
      </c>
      <c r="D16" s="15">
        <v>75054000</v>
      </c>
      <c r="E16" s="15">
        <v>157946000</v>
      </c>
      <c r="F16" s="15">
        <v>316000000</v>
      </c>
      <c r="G16" s="15">
        <v>628000000</v>
      </c>
    </row>
    <row r="17" spans="1:7" ht="16.7" customHeight="1" x14ac:dyDescent="0.2">
      <c r="A17" s="13">
        <f t="shared" si="0"/>
        <v>12</v>
      </c>
      <c r="B17" s="14" t="s">
        <v>133</v>
      </c>
      <c r="C17" s="34">
        <v>3.9961309879368599E-2</v>
      </c>
      <c r="D17" s="34">
        <v>3.7526995665632001E-2</v>
      </c>
      <c r="E17" s="34">
        <v>7.4990011001605197E-2</v>
      </c>
      <c r="F17" s="34">
        <v>0.111160915461625</v>
      </c>
      <c r="G17" s="34">
        <v>0.28109264044855697</v>
      </c>
    </row>
    <row r="18" spans="1:7" ht="16.7" customHeight="1" x14ac:dyDescent="0.2">
      <c r="A18" s="13">
        <f t="shared" si="0"/>
        <v>13</v>
      </c>
    </row>
    <row r="19" spans="1:7" ht="16.7" customHeight="1" x14ac:dyDescent="0.2">
      <c r="A19" s="13">
        <f t="shared" si="0"/>
        <v>14</v>
      </c>
      <c r="C19" s="12" t="s">
        <v>36</v>
      </c>
      <c r="D19" s="12" t="s">
        <v>37</v>
      </c>
      <c r="E19" s="12" t="s">
        <v>38</v>
      </c>
      <c r="F19" s="12" t="s">
        <v>39</v>
      </c>
      <c r="G19" s="12" t="s">
        <v>45</v>
      </c>
    </row>
    <row r="20" spans="1:7" ht="16.7" customHeight="1" x14ac:dyDescent="0.2">
      <c r="A20" s="13">
        <f t="shared" si="0"/>
        <v>15</v>
      </c>
      <c r="B20" s="14" t="s">
        <v>137</v>
      </c>
      <c r="C20" s="33">
        <v>1991982680</v>
      </c>
      <c r="D20" s="33">
        <v>139647845</v>
      </c>
      <c r="E20" s="33">
        <v>2003296515</v>
      </c>
      <c r="F20" s="33">
        <v>145686451</v>
      </c>
      <c r="G20" s="33">
        <v>141037083</v>
      </c>
    </row>
    <row r="21" spans="1:7" ht="16.7" customHeight="1" x14ac:dyDescent="0.2">
      <c r="A21" s="13">
        <f t="shared" si="0"/>
        <v>16</v>
      </c>
      <c r="B21" s="14" t="s">
        <v>135</v>
      </c>
      <c r="C21" s="37">
        <v>0</v>
      </c>
      <c r="D21" s="37">
        <v>1848879483</v>
      </c>
      <c r="E21" s="37">
        <v>0</v>
      </c>
      <c r="F21" s="37">
        <v>1848879483</v>
      </c>
      <c r="G21" s="37">
        <v>1848879483</v>
      </c>
    </row>
    <row r="22" spans="1:7" ht="16.7" customHeight="1" x14ac:dyDescent="0.2">
      <c r="A22" s="13">
        <f t="shared" si="0"/>
        <v>17</v>
      </c>
      <c r="B22" s="14" t="s">
        <v>136</v>
      </c>
      <c r="C22" s="36">
        <v>1991982680</v>
      </c>
      <c r="D22" s="36">
        <v>1988527328</v>
      </c>
      <c r="E22" s="36">
        <v>2003296515</v>
      </c>
      <c r="F22" s="36">
        <v>1994565934</v>
      </c>
      <c r="G22" s="36">
        <v>1989916566</v>
      </c>
    </row>
    <row r="23" spans="1:7" ht="16.7" customHeight="1" x14ac:dyDescent="0.2">
      <c r="A23" s="13">
        <f t="shared" si="0"/>
        <v>18</v>
      </c>
      <c r="C23" s="28"/>
      <c r="D23" s="28"/>
      <c r="E23" s="28"/>
      <c r="F23" s="28"/>
      <c r="G23" s="28"/>
    </row>
    <row r="24" spans="1:7" ht="16.7" customHeight="1" x14ac:dyDescent="0.2">
      <c r="A24" s="13">
        <f t="shared" si="0"/>
        <v>19</v>
      </c>
      <c r="B24" s="14" t="s">
        <v>67</v>
      </c>
      <c r="C24" s="15">
        <v>84000000</v>
      </c>
      <c r="D24" s="15">
        <v>121000000</v>
      </c>
      <c r="E24" s="15">
        <v>166000000</v>
      </c>
      <c r="F24" s="15">
        <v>85000000</v>
      </c>
      <c r="G24" s="15">
        <v>456000000</v>
      </c>
    </row>
    <row r="25" spans="1:7" ht="16.7" customHeight="1" x14ac:dyDescent="0.2">
      <c r="A25" s="13">
        <f t="shared" si="0"/>
        <v>20</v>
      </c>
      <c r="B25" s="14" t="s">
        <v>133</v>
      </c>
      <c r="C25" s="34">
        <v>4.2169041349295298E-2</v>
      </c>
      <c r="D25" s="34">
        <v>6.0849050599519797E-2</v>
      </c>
      <c r="E25" s="34">
        <v>8.28634197469265E-2</v>
      </c>
      <c r="F25" s="34">
        <v>4.2615788503685498E-2</v>
      </c>
      <c r="G25" s="34">
        <v>0.22915533635494101</v>
      </c>
    </row>
    <row r="26" spans="1:7" ht="16.7" customHeight="1" x14ac:dyDescent="0.2">
      <c r="A26" s="13">
        <f t="shared" si="0"/>
        <v>21</v>
      </c>
    </row>
    <row r="27" spans="1:7" ht="16.7" customHeight="1" x14ac:dyDescent="0.2">
      <c r="A27" s="13">
        <f t="shared" si="0"/>
        <v>22</v>
      </c>
      <c r="C27" s="12" t="s">
        <v>36</v>
      </c>
      <c r="D27" s="12" t="s">
        <v>37</v>
      </c>
      <c r="E27" s="12" t="s">
        <v>38</v>
      </c>
      <c r="F27" s="12" t="s">
        <v>39</v>
      </c>
      <c r="G27" s="12" t="s">
        <v>46</v>
      </c>
    </row>
    <row r="28" spans="1:7" ht="16.7" customHeight="1" x14ac:dyDescent="0.2">
      <c r="A28" s="13">
        <f t="shared" si="0"/>
        <v>23</v>
      </c>
      <c r="B28" s="14" t="s">
        <v>137</v>
      </c>
      <c r="C28" s="33">
        <v>1974629808</v>
      </c>
      <c r="D28" s="33">
        <v>1979450651</v>
      </c>
      <c r="E28" s="33">
        <v>1983992350</v>
      </c>
      <c r="F28" s="33">
        <v>1987457044</v>
      </c>
      <c r="G28" s="33">
        <v>1980523690</v>
      </c>
    </row>
    <row r="29" spans="1:7" ht="16.7" customHeight="1" x14ac:dyDescent="0.2">
      <c r="A29" s="13">
        <f t="shared" si="0"/>
        <v>24</v>
      </c>
      <c r="B29" s="14" t="s">
        <v>135</v>
      </c>
      <c r="C29" s="37">
        <v>0</v>
      </c>
      <c r="D29" s="37">
        <v>0</v>
      </c>
      <c r="E29" s="37">
        <v>0</v>
      </c>
      <c r="F29" s="37">
        <v>0</v>
      </c>
      <c r="G29" s="37">
        <v>0</v>
      </c>
    </row>
    <row r="30" spans="1:7" ht="16.7" customHeight="1" x14ac:dyDescent="0.2">
      <c r="A30" s="13">
        <f t="shared" si="0"/>
        <v>25</v>
      </c>
      <c r="B30" s="14" t="s">
        <v>136</v>
      </c>
      <c r="C30" s="36">
        <v>1974629808</v>
      </c>
      <c r="D30" s="36">
        <v>1979450651</v>
      </c>
      <c r="E30" s="36">
        <v>1983992350</v>
      </c>
      <c r="F30" s="36">
        <v>1987457044</v>
      </c>
      <c r="G30" s="36">
        <v>1980523690</v>
      </c>
    </row>
    <row r="31" spans="1:7" ht="16.7" customHeight="1" x14ac:dyDescent="0.2">
      <c r="A31" s="13">
        <f t="shared" si="0"/>
        <v>26</v>
      </c>
      <c r="C31" s="28"/>
      <c r="D31" s="28"/>
      <c r="E31" s="28"/>
      <c r="F31" s="28"/>
      <c r="G31" s="28"/>
    </row>
    <row r="32" spans="1:7" ht="16.7" customHeight="1" x14ac:dyDescent="0.2">
      <c r="A32" s="13">
        <f t="shared" si="0"/>
        <v>27</v>
      </c>
      <c r="B32" s="14" t="s">
        <v>80</v>
      </c>
      <c r="C32" s="15">
        <v>-111000000</v>
      </c>
      <c r="D32" s="15">
        <v>-33000000</v>
      </c>
      <c r="E32" s="15">
        <v>7000000</v>
      </c>
      <c r="F32" s="15">
        <v>-6000000</v>
      </c>
      <c r="G32" s="15">
        <v>-143000000</v>
      </c>
    </row>
    <row r="33" spans="1:7" ht="16.7" customHeight="1" x14ac:dyDescent="0.2">
      <c r="A33" s="13">
        <f t="shared" si="0"/>
        <v>28</v>
      </c>
      <c r="B33" s="14" t="s">
        <v>138</v>
      </c>
      <c r="C33" s="34">
        <v>-5.6213068166142098E-2</v>
      </c>
      <c r="D33" s="34">
        <v>-1.6671292099820101E-2</v>
      </c>
      <c r="E33" s="38">
        <v>3.5282394108021599E-3</v>
      </c>
      <c r="F33" s="38">
        <v>-3.0189331729778002E-3</v>
      </c>
      <c r="G33" s="34">
        <v>-7.2203125224924697E-2</v>
      </c>
    </row>
    <row r="34" spans="1:7" ht="16.7" customHeight="1" x14ac:dyDescent="0.2">
      <c r="A34" s="13">
        <f t="shared" si="0"/>
        <v>29</v>
      </c>
    </row>
    <row r="35" spans="1:7" ht="16.7" customHeight="1" x14ac:dyDescent="0.2">
      <c r="A35" s="13">
        <f t="shared" si="0"/>
        <v>30</v>
      </c>
      <c r="B35" s="66" t="s">
        <v>130</v>
      </c>
      <c r="C35" s="61"/>
      <c r="D35" s="61"/>
      <c r="E35" s="61"/>
      <c r="F35" s="61"/>
      <c r="G35" s="61"/>
    </row>
    <row r="36" spans="1:7" ht="31.5" customHeight="1" x14ac:dyDescent="0.2">
      <c r="A36" s="13">
        <f t="shared" si="0"/>
        <v>31</v>
      </c>
      <c r="B36" s="62" t="s">
        <v>139</v>
      </c>
      <c r="C36" s="61"/>
      <c r="D36" s="61"/>
      <c r="E36" s="61"/>
      <c r="F36" s="61"/>
      <c r="G36" s="61"/>
    </row>
  </sheetData>
  <mergeCells count="5">
    <mergeCell ref="A1:F1"/>
    <mergeCell ref="A2:F2"/>
    <mergeCell ref="A3:F3"/>
    <mergeCell ref="B36:G36"/>
    <mergeCell ref="B35:G35"/>
  </mergeCells>
  <pageMargins left="0.75" right="0.75" top="1" bottom="1" header="0.5" footer="0.5"/>
</worksheet>
</file>

<file path=docMetadata/LabelInfo.xml><?xml version="1.0" encoding="utf-8"?>
<clbl:labelList xmlns:clbl="http://schemas.microsoft.com/office/2020/mipLabelMetadata">
  <clbl:label id="{807724ff-9999-494f-b257-05dacc46ac87}" enabled="1" method="Standard" siteId="{e58c8e81-abd8-48a8-929d-eb67611b83b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Table of Contents</vt:lpstr>
      <vt:lpstr>1) Legal Disclaimer</vt:lpstr>
      <vt:lpstr>2) Closed Loan Orig. Volume</vt:lpstr>
      <vt:lpstr>3) GoS and Net Rate Lock</vt:lpstr>
      <vt:lpstr>4) Adjusted Revenue</vt:lpstr>
      <vt:lpstr>5) Adjusted Net Income (Loss)</vt:lpstr>
      <vt:lpstr>6) Adjusted EBITDA</vt:lpstr>
      <vt:lpstr>7) GAAP Diluted EPS</vt:lpstr>
      <vt:lpstr>8) Adjusted Diluted EPS</vt:lpstr>
      <vt:lpstr>9) Balance Sheet</vt:lpstr>
      <vt:lpstr>10) Income Statement</vt:lpstr>
      <vt:lpstr>11) KPIs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Putt, Evan</cp:lastModifiedBy>
  <cp:revision>2</cp:revision>
  <dcterms:created xsi:type="dcterms:W3CDTF">2026-05-07T21:37:52Z</dcterms:created>
  <dcterms:modified xsi:type="dcterms:W3CDTF">2026-05-07T21:44:03Z</dcterms:modified>
</cp:coreProperties>
</file>