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defaultThemeVersion="202300"/>
  <mc:AlternateContent xmlns:mc="http://schemas.openxmlformats.org/markup-compatibility/2006">
    <mc:Choice Requires="x15">
      <x15ac:absPath xmlns:x15ac="http://schemas.microsoft.com/office/spreadsheetml/2010/11/ac" url="I:\Accounting\Investor Relations\Admin\Evan\Earnings Prep\Q3 2025\"/>
    </mc:Choice>
  </mc:AlternateContent>
  <xr:revisionPtr revIDLastSave="0" documentId="13_ncr:1_{1239A88D-53A5-4C11-B17C-C4C49233BA56}" xr6:coauthVersionLast="47" xr6:coauthVersionMax="47" xr10:uidLastSave="{00000000-0000-0000-0000-000000000000}"/>
  <bookViews>
    <workbookView xWindow="14460" yWindow="1350" windowWidth="24855" windowHeight="19755" tabRatio="500" xr2:uid="{00000000-000D-0000-FFFF-FFFF00000000}"/>
  </bookViews>
  <sheets>
    <sheet name="Table of Contents" sheetId="1" r:id="rId1"/>
    <sheet name="1) Legal Disclaimer" sheetId="2" r:id="rId2"/>
    <sheet name="2) Closed Loan Orig. Volume" sheetId="3" r:id="rId3"/>
    <sheet name="3) GoS and Net Rate Lock" sheetId="4" r:id="rId4"/>
    <sheet name="4) Adjusted Revenue" sheetId="5" r:id="rId5"/>
    <sheet name="5) Adjusted Net Income (Loss)" sheetId="6" r:id="rId6"/>
    <sheet name="6) Adjusted EBITDA" sheetId="7" r:id="rId7"/>
    <sheet name="7) GAAP Diluted EPS" sheetId="8" r:id="rId8"/>
    <sheet name="8) Adjusted Diluted EPS" sheetId="9" r:id="rId9"/>
    <sheet name="9) Balance Sheet" sheetId="10" r:id="rId10"/>
    <sheet name="10) Income Statement" sheetId="11" r:id="rId11"/>
    <sheet name="11) KPIs"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2" l="1"/>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G25" i="12"/>
  <c r="G21" i="12"/>
  <c r="G18" i="12"/>
  <c r="G17" i="12"/>
  <c r="G16" i="12"/>
  <c r="G15" i="12"/>
  <c r="G14" i="12"/>
  <c r="G13" i="12"/>
  <c r="G12" i="12"/>
  <c r="G11" i="12"/>
  <c r="G10" i="12"/>
  <c r="Y13" i="11"/>
  <c r="Y19" i="11"/>
  <c r="Y20" i="11"/>
  <c r="Y24" i="11"/>
  <c r="Y26" i="11"/>
  <c r="Y34" i="11"/>
  <c r="Y35" i="11"/>
  <c r="Y37" i="11"/>
  <c r="Y39" i="11"/>
  <c r="X13" i="11"/>
  <c r="X19" i="11"/>
  <c r="X20" i="11"/>
  <c r="X24" i="11"/>
  <c r="X26" i="11"/>
  <c r="X34" i="11"/>
  <c r="X35" i="11"/>
  <c r="X37" i="11"/>
  <c r="X39" i="11"/>
  <c r="W13" i="11"/>
  <c r="W19" i="11"/>
  <c r="W20" i="11"/>
  <c r="W24" i="11"/>
  <c r="W26" i="11"/>
  <c r="W34" i="11"/>
  <c r="W35" i="11"/>
  <c r="W37" i="11"/>
  <c r="W39" i="11"/>
  <c r="U18" i="11"/>
  <c r="U17" i="11"/>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Q37" i="10"/>
  <c r="Q49" i="10"/>
  <c r="Q50" i="10"/>
  <c r="P37" i="10"/>
  <c r="P49" i="10"/>
  <c r="P50" i="10"/>
  <c r="O37" i="10"/>
  <c r="O49" i="10"/>
  <c r="O50" i="10"/>
  <c r="N37" i="10"/>
  <c r="N49" i="10"/>
  <c r="N50" i="10"/>
  <c r="M37" i="10"/>
  <c r="M49" i="10"/>
  <c r="M50" i="10"/>
  <c r="L37" i="10"/>
  <c r="L49" i="10"/>
  <c r="L50" i="10"/>
  <c r="K37" i="10"/>
  <c r="K49" i="10"/>
  <c r="K50" i="10"/>
  <c r="J37" i="10"/>
  <c r="J49" i="10"/>
  <c r="J50" i="10"/>
  <c r="I37" i="10"/>
  <c r="I49" i="10"/>
  <c r="I50" i="10"/>
  <c r="H37" i="10"/>
  <c r="H49" i="10"/>
  <c r="H50" i="10"/>
  <c r="G37" i="10"/>
  <c r="G49" i="10"/>
  <c r="G50" i="10"/>
  <c r="F37" i="10"/>
  <c r="F49" i="10"/>
  <c r="F50" i="10"/>
  <c r="E37" i="10"/>
  <c r="E49" i="10"/>
  <c r="E50" i="10"/>
  <c r="D37" i="10"/>
  <c r="D49" i="10"/>
  <c r="D50" i="10"/>
  <c r="C37" i="10"/>
  <c r="C49" i="10"/>
  <c r="C50" i="10"/>
  <c r="Q20" i="10"/>
  <c r="P20" i="10"/>
  <c r="O20" i="10"/>
  <c r="N20" i="10"/>
  <c r="M20" i="10"/>
  <c r="L20" i="10"/>
  <c r="K20" i="10"/>
  <c r="J20" i="10"/>
  <c r="I20" i="10"/>
  <c r="H20" i="10"/>
  <c r="G20" i="10"/>
  <c r="F20" i="10"/>
  <c r="E20" i="10"/>
  <c r="D20" i="10"/>
  <c r="C20" i="10"/>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G8" i="9"/>
  <c r="F8" i="9"/>
  <c r="E8" i="9"/>
  <c r="C8" i="9"/>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G6" i="7"/>
  <c r="G7" i="7"/>
  <c r="G8" i="7"/>
  <c r="G9" i="7"/>
  <c r="G10" i="7"/>
  <c r="G11" i="7"/>
  <c r="G12" i="7"/>
  <c r="G14" i="7"/>
  <c r="G15" i="7"/>
  <c r="F15" i="7"/>
  <c r="E15" i="7"/>
  <c r="D15" i="7"/>
  <c r="C15" i="7"/>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F23" i="6"/>
  <c r="F30" i="6"/>
  <c r="C9" i="6"/>
  <c r="D9" i="6"/>
  <c r="E9" i="6"/>
  <c r="F9" i="6"/>
  <c r="G9" i="6"/>
  <c r="G10" i="6"/>
  <c r="G11" i="6"/>
  <c r="G12" i="6"/>
  <c r="G13" i="6"/>
  <c r="G14" i="6"/>
  <c r="G15" i="6"/>
  <c r="G16" i="6"/>
  <c r="G17" i="6"/>
  <c r="F17" i="6"/>
  <c r="E17" i="6"/>
  <c r="D17" i="6"/>
  <c r="C17" i="6"/>
  <c r="G8" i="6"/>
  <c r="G7" i="6"/>
  <c r="G6" i="6"/>
  <c r="A7" i="5"/>
  <c r="A8" i="5"/>
  <c r="A9" i="5"/>
  <c r="A10" i="5"/>
  <c r="A11" i="5"/>
  <c r="A12" i="5"/>
  <c r="A13" i="5"/>
  <c r="A14" i="5"/>
  <c r="A15" i="5"/>
  <c r="A16" i="5"/>
  <c r="A17" i="5"/>
  <c r="A18" i="5"/>
  <c r="A19" i="5"/>
  <c r="A20" i="5"/>
  <c r="A21" i="5"/>
  <c r="A22" i="5"/>
  <c r="A23" i="5"/>
  <c r="A24" i="5"/>
  <c r="A25" i="5"/>
  <c r="A26" i="5"/>
  <c r="A27" i="5"/>
  <c r="A28" i="5"/>
  <c r="A29" i="5"/>
  <c r="A30" i="5"/>
  <c r="G28" i="5"/>
  <c r="G23" i="5"/>
  <c r="G22" i="5"/>
  <c r="G21" i="5"/>
  <c r="G18" i="5"/>
  <c r="G17" i="5"/>
  <c r="G16" i="5"/>
  <c r="F13" i="5"/>
  <c r="G13" i="5"/>
  <c r="G12" i="5"/>
  <c r="G11" i="5"/>
  <c r="C8" i="5"/>
  <c r="D8" i="5"/>
  <c r="E8" i="5"/>
  <c r="F8" i="5"/>
  <c r="G8" i="5"/>
  <c r="G7" i="5"/>
  <c r="G6" i="5"/>
  <c r="A6" i="4"/>
  <c r="A7" i="4"/>
  <c r="A8" i="4"/>
  <c r="A9" i="4"/>
  <c r="A10" i="4"/>
  <c r="A11" i="4"/>
  <c r="A12" i="4"/>
  <c r="A13" i="4"/>
  <c r="A14" i="4"/>
  <c r="A15" i="4"/>
  <c r="A16" i="4"/>
  <c r="A17" i="4"/>
  <c r="A18" i="4"/>
  <c r="A19" i="4"/>
  <c r="A20" i="4"/>
  <c r="A21" i="4"/>
  <c r="A22" i="4"/>
  <c r="A23" i="4"/>
  <c r="A24" i="4"/>
  <c r="A25" i="4"/>
  <c r="A26" i="4"/>
  <c r="G7" i="4"/>
  <c r="C28" i="3"/>
  <c r="D28" i="3"/>
  <c r="E28" i="3"/>
  <c r="F28" i="3"/>
  <c r="G28" i="3"/>
  <c r="A6" i="3"/>
  <c r="A7" i="3"/>
  <c r="A8" i="3"/>
  <c r="A9" i="3"/>
  <c r="A10" i="3"/>
  <c r="A11" i="3"/>
  <c r="A12" i="3"/>
  <c r="A13" i="3"/>
  <c r="A14" i="3"/>
  <c r="A15" i="3"/>
  <c r="A16" i="3"/>
  <c r="A17" i="3"/>
  <c r="A18" i="3"/>
  <c r="A19" i="3"/>
  <c r="A20" i="3"/>
  <c r="A21" i="3"/>
  <c r="A22" i="3"/>
  <c r="A23" i="3"/>
  <c r="A24" i="3"/>
  <c r="A25" i="3"/>
  <c r="A26" i="3"/>
  <c r="A27" i="3"/>
  <c r="A28" i="3"/>
  <c r="G27" i="3"/>
  <c r="G26" i="3"/>
  <c r="C23" i="3"/>
  <c r="D23" i="3"/>
  <c r="E23" i="3"/>
  <c r="F23" i="3"/>
  <c r="G23" i="3"/>
  <c r="G22" i="3"/>
  <c r="G21" i="3"/>
  <c r="C18" i="3"/>
  <c r="D18" i="3"/>
  <c r="E18" i="3"/>
  <c r="F18" i="3"/>
  <c r="G18" i="3"/>
  <c r="G17" i="3"/>
  <c r="G16" i="3"/>
  <c r="C13" i="3"/>
  <c r="D13" i="3"/>
  <c r="E13" i="3"/>
  <c r="F13" i="3"/>
  <c r="G13" i="3"/>
  <c r="G12" i="3"/>
  <c r="G11" i="3"/>
  <c r="C8" i="3"/>
  <c r="D8" i="3"/>
  <c r="E8" i="3"/>
  <c r="F8" i="3"/>
  <c r="G8" i="3"/>
  <c r="G7" i="3"/>
  <c r="G6" i="3"/>
</calcChain>
</file>

<file path=xl/sharedStrings.xml><?xml version="1.0" encoding="utf-8"?>
<sst xmlns="http://schemas.openxmlformats.org/spreadsheetml/2006/main" count="873" uniqueCount="265">
  <si>
    <t xml:space="preserve">Rocket Companies, Inc. Q3 2025 Supplemental Tables </t>
  </si>
  <si>
    <t>Table of Contents</t>
  </si>
  <si>
    <t>Tab</t>
  </si>
  <si>
    <t>Legal Disclaimer</t>
  </si>
  <si>
    <t xml:space="preserve">Closed Loan Origination Volume </t>
  </si>
  <si>
    <t>Gain on Sale Margin &amp; Net Rate Lock Volume</t>
  </si>
  <si>
    <t>Non-GAAP Metrics with Reconciliations to Most Comparable GAAP Measures</t>
  </si>
  <si>
    <t xml:space="preserve">     -Adjusted Revenue</t>
  </si>
  <si>
    <t xml:space="preserve">     -Adjusted Net Income (Loss)</t>
  </si>
  <si>
    <t xml:space="preserve">     -Adjusted EBITDA</t>
  </si>
  <si>
    <t xml:space="preserve">GAAP Diluted Earnings (Loss) Per Share </t>
  </si>
  <si>
    <t>Adjusted Diluted Earnings (Loss) Per Share</t>
  </si>
  <si>
    <t>GAAP Balance Sheet</t>
  </si>
  <si>
    <t xml:space="preserve">GAAP Income Statement </t>
  </si>
  <si>
    <t>KPIs (Key Performance Indicators)</t>
  </si>
  <si>
    <r>
      <rPr>
        <b/>
        <sz val="10"/>
        <color rgb="FF000000"/>
        <rFont val="Rocket Sans"/>
        <family val="2"/>
      </rPr>
      <t>Note</t>
    </r>
    <r>
      <rPr>
        <sz val="10"/>
        <color rgb="FF000000"/>
        <rFont val="Rocket Sans"/>
        <family val="2"/>
      </rPr>
      <t>: Certain figures in the tables throughout this document may not foot due to rounding and certain amounts have been recast for periods prior to this date.</t>
    </r>
  </si>
  <si>
    <t>Rocket Companies, Inc.</t>
  </si>
  <si>
    <t>Non-GAAP Financial Measures</t>
  </si>
  <si>
    <t>To provide investors with information in addition to our results as determined by GAAP, we disclose Adjusted revenue, Adjusted net income, Adjusted diluted earnings per share and Adjusted EBITDA (collectively “our non-GAAP financial measures”) as non-GAAP measures which management believes provide useful information to investors. We believe that the presentation of our non-GAAP financial measures provides useful information to investors regarding our results of operations because each measure assists both investors and management in analyzing and benchmarking the performance and value of our business. Our non-GAAP financial measures are not calculated in accordance with GAAP and should not be considered as a substitute for revenue, Net income (loss), or any other operating performance measure calculated in accordance with GAAP. Other companies may define our non-GAAP financial measures differently, and as a result, our measures of our non-GAAP financial measures may not be directly comparable to those of other companies. Our non-GAAP financial measures provide indicators of performance that are not affected by fluctuations in certain costs or other items. Accordingly, management believes that these measurements are useful for comparing general operating performance from period to period, and management relies on these measures for planning and forecasting of future periods. Additionally, these measures allow management to compare our results with those of other companies that have different financing and capital structures.</t>
  </si>
  <si>
    <r>
      <rPr>
        <sz val="11"/>
        <color rgb="FF000000"/>
        <rFont val="Rocket Sans"/>
        <family val="2"/>
      </rPr>
      <t>We define “Adjusted revenue” as total revenues net of the change in fair value of mortgage servicing rights (“MSRs”) due to valuation assumptions (net of hedges). We define “Adjusted net income” as tax-effected net income (loss) before share-based compensation expense, the change in fair value of MSRs due to valuation assumptions (net of hedges), acquisition-related expenses</t>
    </r>
    <r>
      <rPr>
        <sz val="11"/>
        <color rgb="FF000000"/>
        <rFont val="Rocket Sans"/>
        <family val="2"/>
      </rPr>
      <t xml:space="preserve">, </t>
    </r>
    <r>
      <rPr>
        <sz val="11"/>
        <color rgb="FF000000"/>
        <rFont val="Rocket Sans"/>
        <family val="2"/>
      </rPr>
      <t>amortization of acquired intangible assets</t>
    </r>
    <r>
      <rPr>
        <sz val="11"/>
        <color rgb="FF000000"/>
        <rFont val="Rocket Sans"/>
        <family val="2"/>
      </rPr>
      <t>, the change in Tax receivable agreement liability and the tax effects of those adjustments as applicable. We define “Adjusted diluted earnings (loss) per share” as Adjusted net income divided by the adjusted diluted weighted average shares outstanding which includes diluted weighted average Participating Common Stock and the assumed pro forma exchange and conversion of Class D common stock outstanding for the applicable period presented. We define “Adjusted EBITDA” as net income (loss) before interest and amortization expense on non-funding debt, (benefit from) provision for income taxes, depreciation and amortization, share-based compensation expense, change in fair value of MSRs due to valuation assumptions (net of hedges), acquisition-related expenses</t>
    </r>
    <r>
      <rPr>
        <sz val="11"/>
        <color rgb="FF000000"/>
        <rFont val="Rocket Sans"/>
        <family val="2"/>
      </rPr>
      <t xml:space="preserve">, </t>
    </r>
    <r>
      <rPr>
        <sz val="11"/>
        <color rgb="FF000000"/>
        <rFont val="Rocket Sans"/>
        <family val="2"/>
      </rPr>
      <t>amortization of acquired intangible assets</t>
    </r>
    <r>
      <rPr>
        <sz val="11"/>
        <color rgb="FF000000"/>
        <rFont val="Rocket Sans"/>
        <family val="2"/>
      </rPr>
      <t xml:space="preserve"> and the change in Tax receivable agreement liability.</t>
    </r>
  </si>
  <si>
    <t>We exclude from each of our non-GAAP financial measures the change in fair value of MSRs due to valuation assumptions (net of hedges), as this represents a non-cash non-realized adjustment to our total revenues, reflecting changes in market interest rates and assumptions, including discount rates and prepayment speeds, which are not indicative of our performance or results of operation. We also exclude gains or losses on sales of MSRs during the period and effects of contractual prepayment protection associated with sales of MSRs. Further, we exclude the amortization of intangible assets recognized from the Redfin acquisition from Adjusted net income and Adjusted EBITDA. The Redfin intangible assets were recorded as part of purchase accounting and the related amortization recorded over their useful lives represents a fixed non-cash expense that is not indicative of our ongoing performance or results of operations. Adjusted EBITDA includes Interest expense on funding facilities, which are recorded as a component of Interest income, net, as these expenses are a direct cost driven by loan origination volume. By contrast, interest and amortization expense on non-funding debt is a function of our capital structure and is therefore excluded from Adjusted EBITDA.</t>
  </si>
  <si>
    <r>
      <rPr>
        <sz val="11"/>
        <color rgb="FF000000"/>
        <rFont val="Rocket Sans"/>
        <family val="2"/>
      </rPr>
      <t xml:space="preserve">Our definitions of each of our non-GAAP financial measures allow us to add back certain cash and non-cash charges, and deduct certain gains that are included in calculating Total revenue, net, Net (loss) income attributable to Rocket Companies or Net income (loss). However, these expenses and gains vary greatly, and are difficult to predict. From time to time in the future, we may include or exclude other items if we believe that doing so is consistent with the goal of providing useful information to investors.
</t>
    </r>
    <r>
      <rPr>
        <sz val="11"/>
        <color rgb="FF000000"/>
        <rFont val="Rocket Sans"/>
        <family val="2"/>
      </rPr>
      <t xml:space="preserve">
</t>
    </r>
    <r>
      <rPr>
        <sz val="11"/>
        <color rgb="FF000000"/>
        <rFont val="Rocket Sans"/>
        <family val="2"/>
      </rPr>
      <t/>
    </r>
  </si>
  <si>
    <t>Although we use our non-GAAP financial measures to assess the performance of our business, such use is limited because they do not include certain material costs necessary to operate our business. Our non-GAAP financial measures can represent the effect of long-term strategies as opposed to short-term results. Our presentation of our non-GAAP financial measures should not be construed as an indication that our future results will be unaffected by unusual or nonrecurring items. Our non-GAAP financial measures have limitations as analytical tools, and you should not consider them in isolation or as a substitute for analysis of our results as reported under U.S. GAAP. Because of these limitations, our non-GAAP financial measures should not be considered as measures of discretionary cash available to us to invest in the growth of our business or as measures of cash that will be available to us to meet our obligations.</t>
  </si>
  <si>
    <r>
      <rPr>
        <sz val="11"/>
        <color rgb="FF000000"/>
        <rFont val="Rocket Sans"/>
        <family val="2"/>
      </rPr>
      <t xml:space="preserve">
</t>
    </r>
    <r>
      <rPr>
        <sz val="11"/>
        <color rgb="FF000000"/>
        <rFont val="Rocket Sans"/>
        <family val="2"/>
      </rPr>
      <t xml:space="preserve">Limitations to our non-GAAP financial measures included, but are not limited to: they do not reflect every cash expenditure, future requirements for capital expenditures or contractual commitments; Adjusted EBITDA does not reflect the significant interest expense or the cash requirements necessary to service interest or principal payment on our debt; although depreciation and amortization are non-cash charges, the assets being depreciated and amortized will often have to be replaced or require improvements in the future, and Adjusted revenue, Adjusted net income (loss) and Adjusted EBITDA do not reflect any cash requirement for such replacements or improvements; and they are not adjusted for all non-cash income or expense items that are reflected in our Condensed Consolidated Statements of Cash Flows.
</t>
    </r>
    <r>
      <rPr>
        <sz val="11"/>
        <color rgb="FF000000"/>
        <rFont val="Rocket Sans"/>
        <family val="2"/>
      </rPr>
      <t xml:space="preserve">
</t>
    </r>
    <r>
      <rPr>
        <sz val="11"/>
        <color rgb="FF000000"/>
        <rFont val="Rocket Sans"/>
        <family val="2"/>
      </rPr>
      <t xml:space="preserve">We compensate for these limitations by using our non-GAAP financial measures along with other comparative tools, together with U.S. GAAP measurements, to assist in the evaluation of operating performance. See reconciliation of our non-GAAP financial measures to their most comparable U.S. GAAP measures. </t>
    </r>
    <r>
      <rPr>
        <sz val="11"/>
        <color rgb="FF000000"/>
        <rFont val="Rocket Sans"/>
        <family val="2"/>
      </rPr>
      <t>Additionally</t>
    </r>
    <r>
      <rPr>
        <sz val="11"/>
        <color rgb="FF000000"/>
        <rFont val="Rocket Sans"/>
        <family val="2"/>
      </rPr>
      <t>, our U.S. GAAP-based measures can be found in the consolidated financial statements and related notes included in our Annual Report on Form 10-K.</t>
    </r>
  </si>
  <si>
    <t>Forward Looking Statements</t>
  </si>
  <si>
    <r>
      <rPr>
        <sz val="11"/>
        <color rgb="FF000000"/>
        <rFont val="Rocket Sans"/>
        <family val="2"/>
      </rPr>
      <t xml:space="preserve">Some of the statements contained in this document are forward-looking statements within the meaning of Section 27A of the Securities Act of 1933, as amended, and Section 21E of the Securities Exchange Act of 1934, as amended. Any statements in this document that are not historical or current facts are forward-looking statements. These forward-looking statements reflect our views with respect to future events as of the date of this document. All such forward-looking statements are subject to risks and uncertainties, including, but not limited to, the risk factors that are described under the section titled “Risk Factors” in our Annual Report on Form 10-K and other filings with the Securities and Exchange Commission, any of which could cause future events or results to be materially different from those stated or implied in this document. We expressly disclaim any obligation to publicly update or review any forward-looking statements, whether as a result of new information, future developments or otherwise, except as required by applicable law. </t>
    </r>
  </si>
  <si>
    <t>Closed Loan Origination Volume</t>
  </si>
  <si>
    <t>(Unaudited)</t>
  </si>
  <si>
    <t>($ amounts in thousands)</t>
  </si>
  <si>
    <t>A</t>
  </si>
  <si>
    <t>B</t>
  </si>
  <si>
    <t>C</t>
  </si>
  <si>
    <t>D</t>
  </si>
  <si>
    <t>E</t>
  </si>
  <si>
    <t>F</t>
  </si>
  <si>
    <t>Q1</t>
  </si>
  <si>
    <t>Q2</t>
  </si>
  <si>
    <t>Q3</t>
  </si>
  <si>
    <t>Q4</t>
  </si>
  <si>
    <t>FY2025</t>
  </si>
  <si>
    <t>Direct to Consumer Origination Volume</t>
  </si>
  <si>
    <t>Partner Network Origination Volume</t>
  </si>
  <si>
    <t>Total Closed Loan Origination Volume</t>
  </si>
  <si>
    <t>FY2024</t>
  </si>
  <si>
    <t>FY2023</t>
  </si>
  <si>
    <t>FY2022</t>
  </si>
  <si>
    <t>FY2021</t>
  </si>
  <si>
    <t>Gain on Sale Margin and Net Rate Lock Volume</t>
  </si>
  <si>
    <t>Gain on sale margin (a)</t>
  </si>
  <si>
    <t>Net rate lock volume (b)</t>
  </si>
  <si>
    <t xml:space="preserve">(a) Gain on sale margin is calculated by dividing Gain on sale of loans, net by the net rate lock volume for the period. Gain on sale of loans, net includes the net gain on sale of loans, fair value of originated MSRs, fair value adjustments on originated loans held for sale and IRLC’s and revaluation of forward commitments economically hedging loans held for sale and IRLCs. This metric is a measure of gain on sale revenue and excludes revenues from Rocket Loans, changes in the loan repurchase reserve and fair value adjustments on repurchased loans held on our balance sheet, such as early buyouts. </t>
  </si>
  <si>
    <t>(b) Net rate lock volume includes the UPB of loans subject to IRLCs, net of the pull-through factor as described in the “Description of Certain Components of Financial Data” section of our Annual report filed on Form 10K.</t>
  </si>
  <si>
    <t>Adjusted Revenue Reconciliation</t>
  </si>
  <si>
    <t>Total Revenue, net</t>
  </si>
  <si>
    <t>Change in fair value of MSRs due to valuation assumptions (net of hedges) (a)</t>
  </si>
  <si>
    <t>Adjusted revenue</t>
  </si>
  <si>
    <t>(a) Reflects changes in market interest rates and assumptions, including discount rates and prepayment speeds, gains or losses on sales of MSRs during the period and the effects of contractual prepayment protection associated with sales or purchases of MSRs.</t>
  </si>
  <si>
    <t xml:space="preserve">Adjusted Net Income (Loss) Reconciliation </t>
  </si>
  <si>
    <t>Net income (loss) attributable to Rocket Companies</t>
  </si>
  <si>
    <t>Net income (loss) impact from pro forma conversion of Class D common shares to Class A common shares (a)</t>
  </si>
  <si>
    <t>Adjustment to the (provision for) benefit from income tax (b)</t>
  </si>
  <si>
    <t>Tax-effected net income (loss) (b)</t>
  </si>
  <si>
    <t>Share-based compensation expense (c)</t>
  </si>
  <si>
    <t>Change in fair value of MSRs due to valuation assumptions (net of hedges) (d)</t>
  </si>
  <si>
    <t>Acquisition-related expenses (e)</t>
  </si>
  <si>
    <t>Amortization of acquired intangible assets (f)</t>
  </si>
  <si>
    <t>Change in Tax receivable agreement liability (g)</t>
  </si>
  <si>
    <t>Tax impact of adjustments (h)</t>
  </si>
  <si>
    <t>Other tax adjustments (i)</t>
  </si>
  <si>
    <t>Adjusted net income</t>
  </si>
  <si>
    <t>Share-based compensation expense</t>
  </si>
  <si>
    <t>Litigation accrual reversal (j)</t>
  </si>
  <si>
    <t>Share-based compensation expense (k)</t>
  </si>
  <si>
    <t>Career transition program (l)</t>
  </si>
  <si>
    <t>Adjusted net income (loss)</t>
  </si>
  <si>
    <t>Net income attributable to Rocket Companies</t>
  </si>
  <si>
    <t>Net income impact from pro forma conversion of Class D common shares to Class A common shares (a)</t>
  </si>
  <si>
    <t>Tax-effected net income (b)</t>
  </si>
  <si>
    <t xml:space="preserve">Share-based compensation expense </t>
  </si>
  <si>
    <t>Loss on extinguishment of senior notes</t>
  </si>
  <si>
    <t>Litigation accrual (j)</t>
  </si>
  <si>
    <r>
      <rPr>
        <sz val="10"/>
        <color rgb="FF000000"/>
        <rFont val="Rocket Sans"/>
        <family val="2"/>
      </rPr>
      <t>(a) Reflects net income (loss) to Class A common shares from pro forma exchange and conversion of corresponding shares of our Class D common shares held by non-controlling interest holders during the periods ended. Class D common shares were exchanged and retired on June 30, 2025, the date the Up-C Collapse was effectuated</t>
    </r>
    <r>
      <rPr>
        <sz val="12"/>
        <color rgb="FF000000"/>
        <rFont val="Times New Roman"/>
        <family val="1"/>
      </rPr>
      <t xml:space="preserve">. </t>
    </r>
  </si>
  <si>
    <t>(b) Rocket Companies is subject to U.S. Federal income taxes, in addition to state, local and Canadian taxes with respect to its allocable share of any net taxable income or loss of Holdings. The adjustment to the (provision for) benefit from income tax reflects the difference between (a) the income tax computed using the effective tax rates below applied to the income (loss) before income taxes assuming Rocket Companies, Inc. owns 100% of the non-voting common interest units of Holdings and (b) the (benefit from) provision for income taxes.</t>
  </si>
  <si>
    <t>(c) The three and nine months ended September 2025 exclude the impact of acquisition-related expenses.</t>
  </si>
  <si>
    <t>(d) Reflects changes in market interest rates and assumptions, including discount rates and prepayment speeds, gains or losses on sales of MSRs during the period and the effects of contractual prepayment protection associated with sales or purchases of MSRs.</t>
  </si>
  <si>
    <t>(e) Primarily consists of transaction costs associated with the acquisitions and Up-C Collapse, such as professional service fees (including integration costs), debt financing fees related to the Bridge Facility, and severance expense (including accelerated share-based compensation).</t>
  </si>
  <si>
    <r>
      <rPr>
        <sz val="10"/>
        <color rgb="FF000000"/>
        <rFont val="Rocket Sans"/>
        <family val="2"/>
      </rPr>
      <t>(</t>
    </r>
    <r>
      <rPr>
        <sz val="10"/>
        <color rgb="FF000000"/>
        <rFont val="Rocket Sans"/>
        <family val="2"/>
      </rPr>
      <t>f</t>
    </r>
    <r>
      <rPr>
        <sz val="10"/>
        <color rgb="FF000000"/>
        <rFont val="Rocket Sans"/>
        <family val="2"/>
      </rPr>
      <t xml:space="preserve">) </t>
    </r>
    <r>
      <rPr>
        <sz val="10"/>
        <color rgb="FF000000"/>
        <rFont val="Rocket Sans"/>
        <family val="2"/>
      </rPr>
      <t xml:space="preserve">Reflects amortization of </t>
    </r>
    <r>
      <rPr>
        <sz val="10"/>
        <color rgb="FF000000"/>
        <rFont val="Rocket Sans"/>
        <family val="2"/>
      </rPr>
      <t>intangible assets related to the Redfin acquisition</t>
    </r>
    <r>
      <rPr>
        <sz val="12"/>
        <color rgb="FF000000"/>
        <rFont val="Arial"/>
        <family val="2"/>
      </rPr>
      <t>.</t>
    </r>
  </si>
  <si>
    <t>(g) Reflects changes in estimates of tax rates and other variables of the Tax receivable agreement liability.</t>
  </si>
  <si>
    <t>(h) Tax impact of adjustments gives effect to the income tax related to share-based compensation expense, change in fair value of MSRs due to valuation assumptions (net of hedges), acquisition-related expenses and the change in Tax receivable agreement liability, at the effective tax rates for each period.</t>
  </si>
  <si>
    <t>(i) Represents tax benefits due to the amortization of intangible assets and other tax attributes resulting from the purchase of Holdings units, net of payment obligations under Tax Receivable Agreement.</t>
  </si>
  <si>
    <t>(j) Reflects legal accrual and reversal related to a specific legal matter.</t>
  </si>
  <si>
    <t>(k) The years ended December 31, 2023, and 2022 and the three months ended September 30, 2023 and 2022, and three months ended June 30, 2022 amounts exclude the impact of the career transition program.</t>
  </si>
  <si>
    <t>(l) Reflects net expenses associated with compensation packages, healthcare coverage, career transition services, and accelerated vesting of certain equity awards.</t>
  </si>
  <si>
    <t>Adjusted EBITDA Reconciliation</t>
  </si>
  <si>
    <t>Net income (loss)</t>
  </si>
  <si>
    <t>Interest and amortization expense on non-funding debt (a)</t>
  </si>
  <si>
    <t>Income tax provision (benefit)</t>
  </si>
  <si>
    <t>Depreciation and amortization (b)</t>
  </si>
  <si>
    <t>Acquisition-related expenses (a)(e)</t>
  </si>
  <si>
    <t>Amoritization of acquired intangible assets (f)</t>
  </si>
  <si>
    <t>Adjusted EBITDA</t>
  </si>
  <si>
    <t>Interest and amortization expense on non-funding debt</t>
  </si>
  <si>
    <t>Depreciation and amortization</t>
  </si>
  <si>
    <t>Litigation accrual reversal (h)</t>
  </si>
  <si>
    <t>Share-based compensation expense (i)</t>
  </si>
  <si>
    <t>Career transition program (j)</t>
  </si>
  <si>
    <t>Net income</t>
  </si>
  <si>
    <t>Litigation accrual (h)</t>
  </si>
  <si>
    <r>
      <rPr>
        <sz val="10"/>
        <color rgb="FF000000"/>
        <rFont val="Rocket Sans"/>
        <family val="2"/>
      </rPr>
      <t>(a) Debt financing fees related to the Bridge Facility are a non-recurring acquisition related expense impacting the 2025 periods, and therefore excluded from Interest and amortization expense on non-funding debt, and included as Acquisition-related expenses.</t>
    </r>
  </si>
  <si>
    <t>(b) The three and nine months ended September 2025 exclude the impact of amortization of acquired intangible assets.</t>
  </si>
  <si>
    <t>(f) Reflects amortization of intangible assets related to the Redfin acquisition.</t>
  </si>
  <si>
    <t>(h) Reflects legal accrual and reversal related to a specific legal matter.</t>
  </si>
  <si>
    <t>(i) The years ended December 31, 2023, and 2022 and the three months ended September 30, 2023 and 2022, and three months ended June 30, 2022 amounts exclude the impact of the career transition program.</t>
  </si>
  <si>
    <t>(j) Reflects net expenses associated with compensation packages, healthcare coverage, career transition services, and accelerated vesting of certain equity awards.</t>
  </si>
  <si>
    <t>GAAP Diluted Earnings (Loss) Per Share (EPS)</t>
  </si>
  <si>
    <t>($ amounts in thousands, except per share amounts)</t>
  </si>
  <si>
    <t>Net income (loss) attributable to Participating Common Stock shareholders - diluted (a)</t>
  </si>
  <si>
    <t>Weighted average shares of Participating Common Stock outstanding - basic (a)</t>
  </si>
  <si>
    <t>Weighted average shares of Participating Common Stock outstanding - diluted (a)</t>
  </si>
  <si>
    <t>Earnings (loss) per share of Participating Common Stock outstanding - diluted (a)</t>
  </si>
  <si>
    <t>Net income (loss) attributable to Class A common shareholders - diluted</t>
  </si>
  <si>
    <t>Weighted average shares of Class A common stock outstanding - basic</t>
  </si>
  <si>
    <t>Weighted average shares of Class A common stock outstanding - diluted</t>
  </si>
  <si>
    <t>Earnings (loss) per share of Class A common stock outstanding - diluted</t>
  </si>
  <si>
    <t>Net income attributable to Class A common shareholders - diluted</t>
  </si>
  <si>
    <r>
      <rPr>
        <sz val="10"/>
        <color rgb="FF000000"/>
        <rFont val="Rocket Sans"/>
        <family val="2"/>
      </rPr>
      <t>(a) As of June 30, 2025, the effective date of the Up-C Collapse</t>
    </r>
    <r>
      <rPr>
        <sz val="10"/>
        <color rgb="FF000000"/>
        <rFont val="Rocket Sans"/>
        <family val="2"/>
      </rPr>
      <t xml:space="preserve"> and forward</t>
    </r>
    <r>
      <rPr>
        <sz val="10"/>
        <color rgb="FF000000"/>
        <rFont val="Rocket Sans"/>
        <family val="2"/>
      </rPr>
      <t>, "Participating Common Stock" includes Class A common stock and Class L common stock.</t>
    </r>
  </si>
  <si>
    <t xml:space="preserve">Adjusted Diluted Weighted Average Shares Outstanding Reconciliation </t>
  </si>
  <si>
    <t>Diluted weighted average Participating Common Stock outstanding (a)</t>
  </si>
  <si>
    <t>Assumed pro forma conversion of Class D shares (b)</t>
  </si>
  <si>
    <t>Adjusted diluted weighted average shares outstanding</t>
  </si>
  <si>
    <t>Adjusted diluted earnings per share</t>
  </si>
  <si>
    <t>Diluted weighted average Class A Common shares outstanding</t>
  </si>
  <si>
    <t>Adjusted diluted earnings (loss) per share</t>
  </si>
  <si>
    <r>
      <rPr>
        <sz val="10"/>
        <color rgb="FF000000"/>
        <rFont val="Rocket Sans"/>
        <family val="2"/>
      </rPr>
      <t>(</t>
    </r>
    <r>
      <rPr>
        <sz val="10"/>
        <color rgb="FF000000"/>
        <rFont val="Rocket Sans"/>
        <family val="2"/>
      </rPr>
      <t>a</t>
    </r>
    <r>
      <rPr>
        <sz val="10"/>
        <color rgb="FF000000"/>
        <rFont val="Rocket Sans"/>
        <family val="2"/>
      </rPr>
      <t>) As of June 30, 2025, the effective date of the Up-C Collapse and forward, "Participating Common Stock" includes Class A common stock and Class L common stock.</t>
    </r>
  </si>
  <si>
    <t>(b) Reflects the pro forma exchange and conversion of anti-dilutive Class D common stock to Class A common stock. Class D common shares were exchanged and retired on June 30, 2025, the date the Up-C Collapse was effectuated.</t>
  </si>
  <si>
    <t>Condensed Consolidated Balance Sheets</t>
  </si>
  <si>
    <t>G</t>
  </si>
  <si>
    <t>H</t>
  </si>
  <si>
    <t>I</t>
  </si>
  <si>
    <t>J</t>
  </si>
  <si>
    <t>K</t>
  </si>
  <si>
    <t>L</t>
  </si>
  <si>
    <t>M</t>
  </si>
  <si>
    <t>N</t>
  </si>
  <si>
    <t>O</t>
  </si>
  <si>
    <t>P</t>
  </si>
  <si>
    <t>Cash and cash equivalents</t>
  </si>
  <si>
    <t>Restricted cash</t>
  </si>
  <si>
    <t>Mortgage loans held for sale, at fair value</t>
  </si>
  <si>
    <t>Derivative assets, at fair value</t>
  </si>
  <si>
    <t>Mortgage servicing rights, at fair value</t>
  </si>
  <si>
    <t xml:space="preserve">Notes receivable and due from affiliates </t>
  </si>
  <si>
    <t>Property and equipment, net</t>
  </si>
  <si>
    <t>Deferred tax asset, net</t>
  </si>
  <si>
    <t xml:space="preserve">Lease right of use assets </t>
  </si>
  <si>
    <t>Loans subject to repurchase right from Ginnie Mae</t>
  </si>
  <si>
    <t>Goodwill and intangible assets, net (a)</t>
  </si>
  <si>
    <t>Other assets</t>
  </si>
  <si>
    <t>Total assets</t>
  </si>
  <si>
    <t>Liabilities and equity</t>
  </si>
  <si>
    <t>Liabilities:</t>
  </si>
  <si>
    <t>Funding facilities</t>
  </si>
  <si>
    <t>Other financing facilities and debt:</t>
  </si>
  <si>
    <t xml:space="preserve">  Senior Notes, net</t>
  </si>
  <si>
    <t xml:space="preserve">  Early buy out facility</t>
  </si>
  <si>
    <t>Accounts payable</t>
  </si>
  <si>
    <t>Lease liabilities</t>
  </si>
  <si>
    <t>Derivative liabilities, at fair value</t>
  </si>
  <si>
    <t>Investor reserves</t>
  </si>
  <si>
    <t>Notes payable and due to affiliates</t>
  </si>
  <si>
    <t>Tax receivable agreement liability</t>
  </si>
  <si>
    <t>Deferred tax liability</t>
  </si>
  <si>
    <t>Other liabilities</t>
  </si>
  <si>
    <t>Total liabilities</t>
  </si>
  <si>
    <t>Equity:</t>
  </si>
  <si>
    <t>Preferred Stock</t>
  </si>
  <si>
    <t>Class A common stock</t>
  </si>
  <si>
    <t>Class B common stock</t>
  </si>
  <si>
    <t>Class C common stock</t>
  </si>
  <si>
    <t>Class D common stock</t>
  </si>
  <si>
    <t>Class L common stock</t>
  </si>
  <si>
    <t xml:space="preserve">Additional paid-in capital </t>
  </si>
  <si>
    <t>Retained earnings</t>
  </si>
  <si>
    <t>Accumulated other comprehensive income (loss)</t>
  </si>
  <si>
    <t>Non-controlling interest</t>
  </si>
  <si>
    <t>Total equity</t>
  </si>
  <si>
    <t>Total liabilities and equity</t>
  </si>
  <si>
    <t>(a) Prior to December 31, 2022, Goodwill and intangible assets was included in Other Assets.</t>
  </si>
  <si>
    <t>(b) Prior to June 30, 2025, Forward commitments, at fair value and Interest rate lock commitments, at fair value were a financial statement line item. For comparative purposes Forward commitments and Interest rate lock commitments are consolidated into Derivative assets, at fair value along with other derivative items as disclosed in our Quarterly Form 10Q.</t>
  </si>
  <si>
    <t xml:space="preserve">Condensed Consolidated Statements of Income </t>
  </si>
  <si>
    <t>Q</t>
  </si>
  <si>
    <t>R</t>
  </si>
  <si>
    <t>S</t>
  </si>
  <si>
    <t>T</t>
  </si>
  <si>
    <t>U</t>
  </si>
  <si>
    <t>V</t>
  </si>
  <si>
    <t>W</t>
  </si>
  <si>
    <t>X</t>
  </si>
  <si>
    <t>3 mo. ended</t>
  </si>
  <si>
    <t>3 mo. Ended</t>
  </si>
  <si>
    <t>12 mo. ended</t>
  </si>
  <si>
    <t>Income</t>
  </si>
  <si>
    <t xml:space="preserve">  Revenue</t>
  </si>
  <si>
    <t xml:space="preserve">    Gain on sale of loans:</t>
  </si>
  <si>
    <t xml:space="preserve">        Gain (loss) on sale of loans excluding fair value of originated MSRs, net</t>
  </si>
  <si>
    <t xml:space="preserve">        Fair value of originated MSRs</t>
  </si>
  <si>
    <t xml:space="preserve">    Gain on sale of loans, net</t>
  </si>
  <si>
    <t xml:space="preserve">    Loan servicing income (loss):</t>
  </si>
  <si>
    <t xml:space="preserve">        Servicing fee income</t>
  </si>
  <si>
    <t xml:space="preserve">        Changes in valuation model inputs or assumptions, net hedge</t>
  </si>
  <si>
    <t xml:space="preserve">        Collection/realization of cash flows</t>
  </si>
  <si>
    <t xml:space="preserve">        Change in fair value of MSRs</t>
  </si>
  <si>
    <t xml:space="preserve">    Loan servicing income (loss), net</t>
  </si>
  <si>
    <t xml:space="preserve">    Interest income:</t>
  </si>
  <si>
    <t xml:space="preserve">        Interest income</t>
  </si>
  <si>
    <t xml:space="preserve">        Interest expense on funding facilities</t>
  </si>
  <si>
    <t xml:space="preserve">    Interest income, net</t>
  </si>
  <si>
    <t xml:space="preserve">    Other income</t>
  </si>
  <si>
    <t xml:space="preserve">    Total revenue, net</t>
  </si>
  <si>
    <t xml:space="preserve">  Expenses</t>
  </si>
  <si>
    <t xml:space="preserve">    Salaries, commissions, and team member benefits</t>
  </si>
  <si>
    <t xml:space="preserve">    General and administrative expenses</t>
  </si>
  <si>
    <t xml:space="preserve">    Marketing and advertising expenses</t>
  </si>
  <si>
    <t xml:space="preserve">    Depreciation and amortization</t>
  </si>
  <si>
    <t xml:space="preserve">    Interest and amortization expense on non-funding debt</t>
  </si>
  <si>
    <t xml:space="preserve">    Other expenses</t>
  </si>
  <si>
    <t xml:space="preserve">    Total expenses</t>
  </si>
  <si>
    <t xml:space="preserve">    Income before income taxes</t>
  </si>
  <si>
    <t xml:space="preserve">    (Provision for) benefit from income taxes</t>
  </si>
  <si>
    <t xml:space="preserve">    Net income (loss)</t>
  </si>
  <si>
    <t xml:space="preserve">    Net (income) loss attributable to non-controlling interest</t>
  </si>
  <si>
    <t xml:space="preserve">    Net income (loss) attributable to Rocket Companies</t>
  </si>
  <si>
    <t>(Units and $ in thousands)</t>
  </si>
  <si>
    <t>Refinance market share</t>
  </si>
  <si>
    <t>N/A</t>
  </si>
  <si>
    <t>Purchase market share</t>
  </si>
  <si>
    <t>Servicing Portfolio Data</t>
  </si>
  <si>
    <t>Total serviced UPB (includes subserviced)</t>
  </si>
  <si>
    <t>MSRs UPB of loans serviced</t>
  </si>
  <si>
    <t>UPB of loans subserviced and temporarily serviced</t>
  </si>
  <si>
    <t>Total loans serviced (includes subserviced)</t>
  </si>
  <si>
    <t>Number of MSRs loans serviced</t>
  </si>
  <si>
    <t>Number of loans subserviced and temporarily serviced</t>
  </si>
  <si>
    <t>MSRs fair value multiple (b)</t>
  </si>
  <si>
    <t>Total serviced MSRs delinquency rate (60+)</t>
  </si>
  <si>
    <t>Net client retention rate (trailing twelve months) (c)</t>
  </si>
  <si>
    <t>Select Other Rocket Companies</t>
  </si>
  <si>
    <t>Rocket Close gross revenue (d)</t>
  </si>
  <si>
    <t>Rocket Close closings (e)</t>
  </si>
  <si>
    <t>Rocket Money gross revenue (d)</t>
  </si>
  <si>
    <t>Rocket Money paying subscribers, at period end</t>
  </si>
  <si>
    <t>Rocket Loans gross revenue (d)</t>
  </si>
  <si>
    <t>Rocket Loans closed units</t>
  </si>
  <si>
    <t>Refinance market share (a)</t>
  </si>
  <si>
    <t>Purchase market share (a)</t>
  </si>
  <si>
    <t>Rocket Close closings</t>
  </si>
  <si>
    <t xml:space="preserve">Rocket Loans closed units </t>
  </si>
  <si>
    <t>Total serviced delinquency rate, excluding loans in forbearance (60+)</t>
  </si>
  <si>
    <t>Rocket Loans closed units (f)</t>
  </si>
  <si>
    <t>(a) 2024 market share information is based on Fannie Mae mortgage volume market share estimates as of January 2025.</t>
  </si>
  <si>
    <t>(b) MSRs fair market value multiple is a metric used to determine the relative value of the MSRs asset in relation to the annualized retained servicing fee, which is the cash that the holder of the MSRs asset would receive from the portfolio as of such date. It is calculated as the quotient of (a) the MSRs fair market value as of a specified date divided by (b) the weighted average annualized retained servicing fee for our MSRs portfolio as of such date.</t>
  </si>
  <si>
    <t xml:space="preserve">(c) We define “net client retention rate” as the number of clients that were active at the beginning of a period and which remain active at the end of the period, divided by the number of clients that were active at the beginning of the period. This metric excludes clients whose loans were sold during the period as well as clients to whom we did not actively market to due to contractual prohibitions or other business reasons. We define “active” as those clients who do not pay-off their mortgage with us and originate a new mortgage with another lender during the period. </t>
  </si>
  <si>
    <t xml:space="preserve">(d) This revenue metric is reported annually. </t>
  </si>
  <si>
    <t>(e) Includes all title closed units.</t>
  </si>
  <si>
    <t xml:space="preserve">(f) In addition to the closed loans Rocket Loans disclosed during the year ended December 31, 2021, we also processed more than 3.9 million and 19.9 million unique loan recommendations through the economic injury disaster loans program offered by the Small Business Administration.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</si>
</sst>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quot;-&quot;#0;#0;_(@_)"/>
    <numFmt numFmtId="165" formatCode="&quot;$&quot;* #,##0,_);&quot;$&quot;* \(#,##0,\);&quot;$&quot;* &quot;—&quot;_);_(@_)"/>
    <numFmt numFmtId="166" formatCode="#0.00_)%;\(#0.00\)%;&quot;—&quot;_)\%;_(@_)"/>
    <numFmt numFmtId="167" formatCode="* #,##0;* \(#,##0\);* &quot;—&quot;;_(@_)"/>
    <numFmt numFmtId="168" formatCode="&quot;$&quot;* #,##0.00_);&quot;$&quot;* \(#,##0.00\);&quot;$&quot;* &quot;—&quot;_);_(@_)"/>
    <numFmt numFmtId="169" formatCode="&quot;$&quot;* #,##0.00_);&quot;$&quot;* \(#,##0.00\);&quot;$&quot;* #,##0.00_);_(@_)"/>
    <numFmt numFmtId="170" formatCode="mmmm\ d\,\ yyyy"/>
    <numFmt numFmtId="171" formatCode="* #,##0,;* \(#,##0,\);* &quot;—&quot;;_(@_)"/>
    <numFmt numFmtId="172" formatCode="&quot;$&quot;* #,##0_);&quot;$&quot;* \(#,##0\);&quot;$&quot;* &quot;—&quot;_);_(@_)"/>
    <numFmt numFmtId="173" formatCode="* #,##0.0,;* \(#,##0.0,\);* &quot;—&quot;;_(@_)"/>
    <numFmt numFmtId="174" formatCode="* #,##0.00;* \(#,##0.00\);* &quot;—&quot;;_(@_)"/>
    <numFmt numFmtId="175" formatCode="#0_)%;\(#0\)%;&quot;—&quot;_)\%;_(@_)"/>
    <numFmt numFmtId="176" formatCode="* #0.0,;* \(#0.0,\);* &quot;—&quot;;_(@_)"/>
    <numFmt numFmtId="177" formatCode="#0.#######################;&quot;-&quot;#0.#######################;#0.#######################;_(@_)"/>
    <numFmt numFmtId="178" formatCode="* #,##0.0;* \(#,##0.0\);* &quot;—&quot;;_(@_)"/>
  </numFmts>
  <fonts count="18"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Rocket Sans"/>
      <family val="2"/>
    </font>
    <font>
      <b/>
      <sz val="14"/>
      <color rgb="FF000000"/>
      <name val="Rocket Sans"/>
      <family val="2"/>
    </font>
    <font>
      <sz val="14"/>
      <color rgb="FF000000"/>
      <name val="Rocket Sans"/>
      <family val="2"/>
    </font>
    <font>
      <b/>
      <sz val="10"/>
      <color rgb="FF000000"/>
      <name val="Rocket Sans"/>
      <family val="2"/>
    </font>
    <font>
      <sz val="11"/>
      <color rgb="FF000000"/>
      <name val="Rocket Sans"/>
      <family val="2"/>
    </font>
    <font>
      <b/>
      <sz val="16"/>
      <color rgb="FFFFFFFF"/>
      <name val="Rocket Sans"/>
      <family val="2"/>
    </font>
    <font>
      <sz val="11"/>
      <name val="Rocket Sans"/>
      <family val="2"/>
    </font>
    <font>
      <sz val="8"/>
      <color rgb="FF000000"/>
      <name val="Rocket Sans"/>
      <family val="2"/>
    </font>
    <font>
      <b/>
      <sz val="11"/>
      <color rgb="FFC80F31"/>
      <name val="Rocket Sans"/>
      <family val="2"/>
    </font>
    <font>
      <b/>
      <sz val="11"/>
      <color rgb="FFFFFFFF"/>
      <name val="Rocket Sans"/>
      <family val="2"/>
    </font>
    <font>
      <b/>
      <sz val="11"/>
      <color rgb="FF000000"/>
      <name val="Rocket Sans"/>
      <family val="2"/>
    </font>
    <font>
      <sz val="12"/>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C80F31"/>
        <bgColor indexed="64"/>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56">
    <xf numFmtId="0" fontId="0" fillId="0" borderId="0" xfId="0"/>
    <xf numFmtId="0" fontId="1" fillId="0" borderId="0" xfId="1">
      <alignment wrapText="1"/>
    </xf>
    <xf numFmtId="0" fontId="7" fillId="2" borderId="0" xfId="0" applyFont="1" applyFill="1" applyAlignment="1">
      <alignment vertical="top" wrapText="1"/>
    </xf>
    <xf numFmtId="0" fontId="9" fillId="2" borderId="0" xfId="0" applyFont="1" applyFill="1" applyAlignment="1">
      <alignment horizontal="center" vertical="top" wrapText="1"/>
    </xf>
    <xf numFmtId="164" fontId="10" fillId="2" borderId="0" xfId="0" applyNumberFormat="1" applyFont="1" applyFill="1" applyAlignment="1">
      <alignment horizontal="center" vertical="top" wrapText="1"/>
    </xf>
    <xf numFmtId="0" fontId="6" fillId="2" borderId="0" xfId="0" applyFont="1" applyFill="1" applyAlignment="1">
      <alignment vertical="top" wrapText="1"/>
    </xf>
    <xf numFmtId="0" fontId="10" fillId="2" borderId="0" xfId="0" applyFont="1" applyFill="1" applyAlignment="1">
      <alignment horizontal="center" vertical="top" wrapText="1"/>
    </xf>
    <xf numFmtId="0" fontId="7" fillId="0" borderId="0" xfId="0" applyFont="1" applyAlignment="1">
      <alignment vertical="top" wrapText="1"/>
    </xf>
    <xf numFmtId="0" fontId="11" fillId="3" borderId="0" xfId="0" applyFont="1" applyFill="1" applyAlignment="1">
      <alignment horizontal="center" vertical="top" wrapText="1"/>
    </xf>
    <xf numFmtId="0" fontId="10" fillId="0" borderId="0" xfId="0" applyFont="1" applyAlignment="1">
      <alignment horizontal="justify" vertical="top" wrapText="1"/>
    </xf>
    <xf numFmtId="0" fontId="12" fillId="0" borderId="0" xfId="0" applyFont="1" applyAlignment="1">
      <alignment horizontal="justify" vertical="top" wrapText="1"/>
    </xf>
    <xf numFmtId="0" fontId="6" fillId="0" borderId="0" xfId="0" applyFont="1" applyAlignment="1">
      <alignment vertical="top" wrapText="1"/>
    </xf>
    <xf numFmtId="0" fontId="14" fillId="0" borderId="0" xfId="0" applyFont="1" applyAlignment="1">
      <alignment horizontal="center" vertical="top" wrapText="1"/>
    </xf>
    <xf numFmtId="164" fontId="14" fillId="0" borderId="0" xfId="0" applyNumberFormat="1" applyFont="1" applyAlignment="1">
      <alignment vertical="top" wrapText="1"/>
    </xf>
    <xf numFmtId="0" fontId="15" fillId="3" borderId="0" xfId="0" applyFont="1" applyFill="1" applyAlignment="1">
      <alignment horizontal="center" vertical="top" wrapText="1"/>
    </xf>
    <xf numFmtId="0" fontId="10" fillId="0" borderId="0" xfId="0" applyFont="1" applyAlignment="1">
      <alignment vertical="top" wrapText="1"/>
    </xf>
    <xf numFmtId="165" fontId="10" fillId="0" borderId="0" xfId="0" applyNumberFormat="1" applyFont="1" applyAlignment="1">
      <alignment vertical="top" wrapText="1"/>
    </xf>
    <xf numFmtId="165" fontId="10" fillId="0" borderId="1" xfId="0" applyNumberFormat="1" applyFont="1" applyBorder="1" applyAlignment="1">
      <alignment vertical="top" wrapText="1"/>
    </xf>
    <xf numFmtId="165" fontId="10" fillId="0" borderId="2" xfId="0" applyNumberFormat="1" applyFont="1" applyBorder="1" applyAlignment="1">
      <alignment vertical="top" wrapText="1"/>
    </xf>
    <xf numFmtId="166" fontId="10" fillId="0" borderId="0" xfId="0" applyNumberFormat="1" applyFont="1" applyAlignment="1">
      <alignment vertical="top" wrapText="1"/>
    </xf>
    <xf numFmtId="165" fontId="10" fillId="0" borderId="3" xfId="0" applyNumberFormat="1" applyFont="1" applyBorder="1" applyAlignment="1">
      <alignment vertical="top" wrapText="1"/>
    </xf>
    <xf numFmtId="0" fontId="10" fillId="0" borderId="4" xfId="0" applyFont="1" applyBorder="1" applyAlignment="1">
      <alignment vertical="top" wrapText="1"/>
    </xf>
    <xf numFmtId="167" fontId="10" fillId="0" borderId="0" xfId="0" applyNumberFormat="1" applyFont="1" applyAlignment="1">
      <alignment vertical="top" wrapText="1"/>
    </xf>
    <xf numFmtId="168" fontId="10" fillId="0" borderId="0" xfId="0" applyNumberFormat="1" applyFont="1" applyAlignment="1">
      <alignment vertical="top" wrapText="1"/>
    </xf>
    <xf numFmtId="167" fontId="10" fillId="0" borderId="1" xfId="0" applyNumberFormat="1" applyFont="1" applyBorder="1" applyAlignment="1">
      <alignment vertical="top" wrapText="1"/>
    </xf>
    <xf numFmtId="167" fontId="10" fillId="0" borderId="3" xfId="0" applyNumberFormat="1" applyFont="1" applyBorder="1" applyAlignment="1">
      <alignment vertical="top" wrapText="1"/>
    </xf>
    <xf numFmtId="169" fontId="10" fillId="0" borderId="0" xfId="0" applyNumberFormat="1" applyFont="1" applyAlignment="1">
      <alignment vertical="top" wrapText="1"/>
    </xf>
    <xf numFmtId="170" fontId="15" fillId="3" borderId="0" xfId="0" applyNumberFormat="1" applyFont="1" applyFill="1" applyAlignment="1">
      <alignment horizontal="center" vertical="top" wrapText="1"/>
    </xf>
    <xf numFmtId="171" fontId="10" fillId="0" borderId="0" xfId="0" applyNumberFormat="1" applyFont="1" applyAlignment="1">
      <alignment vertical="top" wrapText="1"/>
    </xf>
    <xf numFmtId="171" fontId="10" fillId="0" borderId="1" xfId="0" applyNumberFormat="1" applyFont="1" applyBorder="1" applyAlignment="1">
      <alignment vertical="top" wrapText="1"/>
    </xf>
    <xf numFmtId="0" fontId="16" fillId="0" borderId="0" xfId="0" applyFont="1" applyAlignment="1">
      <alignment vertical="top" wrapText="1"/>
    </xf>
    <xf numFmtId="165" fontId="10" fillId="0" borderId="5" xfId="0" applyNumberFormat="1" applyFont="1" applyBorder="1" applyAlignment="1">
      <alignment vertical="top" wrapText="1"/>
    </xf>
    <xf numFmtId="0" fontId="10" fillId="0" borderId="2" xfId="0" applyFont="1" applyBorder="1" applyAlignment="1">
      <alignment vertical="top" wrapText="1"/>
    </xf>
    <xf numFmtId="0" fontId="6" fillId="0" borderId="4" xfId="0" applyFont="1" applyBorder="1" applyAlignment="1">
      <alignment vertical="top" wrapText="1"/>
    </xf>
    <xf numFmtId="0" fontId="14" fillId="2" borderId="0" xfId="0" applyFont="1" applyFill="1" applyAlignment="1">
      <alignment horizontal="center" vertical="top" wrapText="1"/>
    </xf>
    <xf numFmtId="172" fontId="10" fillId="0" borderId="0" xfId="0" applyNumberFormat="1" applyFont="1" applyAlignment="1">
      <alignment vertical="top" wrapText="1"/>
    </xf>
    <xf numFmtId="172" fontId="10" fillId="0" borderId="2" xfId="0" applyNumberFormat="1" applyFont="1" applyBorder="1" applyAlignment="1">
      <alignment vertical="top" wrapText="1"/>
    </xf>
    <xf numFmtId="172" fontId="10" fillId="0" borderId="5" xfId="0" applyNumberFormat="1" applyFont="1" applyBorder="1" applyAlignment="1">
      <alignment vertical="top" wrapText="1"/>
    </xf>
    <xf numFmtId="172" fontId="10" fillId="0" borderId="3" xfId="0" applyNumberFormat="1" applyFont="1" applyBorder="1" applyAlignment="1">
      <alignment vertical="top" wrapText="1"/>
    </xf>
    <xf numFmtId="0" fontId="10" fillId="0" borderId="0" xfId="0" applyFont="1" applyAlignment="1">
      <alignment horizontal="right" vertical="top" wrapText="1"/>
    </xf>
    <xf numFmtId="173" fontId="10" fillId="0" borderId="0" xfId="0" applyNumberFormat="1" applyFont="1" applyAlignment="1">
      <alignment vertical="top" wrapText="1"/>
    </xf>
    <xf numFmtId="174" fontId="10" fillId="0" borderId="0" xfId="0" applyNumberFormat="1" applyFont="1" applyAlignment="1">
      <alignment vertical="top" wrapText="1"/>
    </xf>
    <xf numFmtId="175" fontId="10" fillId="0" borderId="0" xfId="0" applyNumberFormat="1" applyFont="1" applyAlignment="1">
      <alignment vertical="top" wrapText="1"/>
    </xf>
    <xf numFmtId="166" fontId="10" fillId="0" borderId="0" xfId="0" applyNumberFormat="1" applyFont="1" applyAlignment="1">
      <alignment horizontal="right" vertical="top" wrapText="1"/>
    </xf>
    <xf numFmtId="176" fontId="10" fillId="0" borderId="0" xfId="0" applyNumberFormat="1" applyFont="1" applyAlignment="1">
      <alignment vertical="top" wrapText="1"/>
    </xf>
    <xf numFmtId="177" fontId="10" fillId="0" borderId="0" xfId="0" applyNumberFormat="1" applyFont="1" applyAlignment="1">
      <alignment vertical="top" wrapText="1"/>
    </xf>
    <xf numFmtId="178" fontId="10" fillId="0" borderId="0" xfId="0" applyNumberFormat="1" applyFont="1" applyAlignment="1">
      <alignment vertical="top" wrapText="1"/>
    </xf>
    <xf numFmtId="0" fontId="6" fillId="2" borderId="0" xfId="0" applyFont="1" applyFill="1" applyAlignment="1">
      <alignment horizontal="right" vertical="top" wrapText="1"/>
    </xf>
    <xf numFmtId="0" fontId="8" fillId="2" borderId="0" xfId="0" applyFont="1" applyFill="1" applyAlignment="1">
      <alignment vertical="top" wrapText="1"/>
    </xf>
    <xf numFmtId="0" fontId="7" fillId="2" borderId="0" xfId="0" applyFont="1" applyFill="1" applyAlignment="1">
      <alignment vertical="top" wrapText="1"/>
    </xf>
    <xf numFmtId="0" fontId="6" fillId="2" borderId="0" xfId="0" applyFont="1" applyFill="1" applyAlignment="1">
      <alignment vertical="top" wrapText="1"/>
    </xf>
    <xf numFmtId="0" fontId="7" fillId="0" borderId="0" xfId="0" applyFont="1" applyAlignment="1">
      <alignment vertical="top" wrapText="1"/>
    </xf>
    <xf numFmtId="0" fontId="0" fillId="0" borderId="0" xfId="0"/>
    <xf numFmtId="0" fontId="6" fillId="0" borderId="0" xfId="0" applyFont="1" applyAlignment="1">
      <alignment vertical="top" wrapText="1"/>
    </xf>
    <xf numFmtId="0" fontId="13" fillId="0" borderId="0" xfId="0" applyFont="1" applyAlignment="1">
      <alignment vertical="top" wrapText="1"/>
    </xf>
    <xf numFmtId="0" fontId="6" fillId="0" borderId="0" xfId="0" applyFont="1" applyAlignment="1">
      <alignment horizontal="justify"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-3189344</xdr:colOff>
      <xdr:row>0</xdr:row>
      <xdr:rowOff>50000</xdr:rowOff>
    </xdr:from>
    <xdr:ext cx="3139344" cy="771755"/>
    <xdr:pic>
      <xdr:nvPicPr>
        <xdr:cNvPr id="2" name="L-RocketCompanies-Stacked-RGB.jpg" descr="L-RocketCompanies-Stacked-RG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139344" cy="77175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abSelected="1" showRuler="0" workbookViewId="0">
      <selection activeCell="E7" sqref="E7"/>
    </sheetView>
  </sheetViews>
  <sheetFormatPr defaultColWidth="13.7109375" defaultRowHeight="12.75" x14ac:dyDescent="0.2"/>
  <cols>
    <col min="1" max="1" width="4.28515625" customWidth="1"/>
    <col min="2" max="2" width="109.28515625" customWidth="1"/>
    <col min="3" max="3" width="6.28515625" customWidth="1"/>
  </cols>
  <sheetData>
    <row r="1" spans="1:3" ht="69.2" customHeight="1" x14ac:dyDescent="0.2">
      <c r="A1" s="47"/>
      <c r="B1" s="47"/>
      <c r="C1" s="47"/>
    </row>
    <row r="2" spans="1:3" ht="15" customHeight="1" x14ac:dyDescent="0.2">
      <c r="A2" s="5"/>
      <c r="B2" s="5"/>
      <c r="C2" s="5"/>
    </row>
    <row r="3" spans="1:3" ht="20.100000000000001" customHeight="1" x14ac:dyDescent="0.2">
      <c r="A3" s="49" t="s">
        <v>0</v>
      </c>
      <c r="B3" s="49"/>
      <c r="C3" s="49"/>
    </row>
    <row r="4" spans="1:3" ht="20.100000000000001" customHeight="1" x14ac:dyDescent="0.2">
      <c r="A4" s="48" t="s">
        <v>1</v>
      </c>
      <c r="B4" s="48"/>
      <c r="C4" s="48"/>
    </row>
    <row r="5" spans="1:3" ht="15.75" customHeight="1" x14ac:dyDescent="0.2">
      <c r="A5" s="5"/>
      <c r="B5" s="5"/>
      <c r="C5" s="3" t="s">
        <v>2</v>
      </c>
    </row>
    <row r="6" spans="1:3" ht="20.100000000000001" customHeight="1" x14ac:dyDescent="0.2">
      <c r="A6" s="5"/>
      <c r="B6" s="2" t="s">
        <v>3</v>
      </c>
      <c r="C6" s="4">
        <v>1</v>
      </c>
    </row>
    <row r="7" spans="1:3" ht="20.100000000000001" customHeight="1" x14ac:dyDescent="0.2">
      <c r="A7" s="5"/>
      <c r="B7" s="2" t="s">
        <v>4</v>
      </c>
      <c r="C7" s="4">
        <v>2</v>
      </c>
    </row>
    <row r="8" spans="1:3" ht="20.100000000000001" customHeight="1" x14ac:dyDescent="0.2">
      <c r="A8" s="5"/>
      <c r="B8" s="2" t="s">
        <v>5</v>
      </c>
      <c r="C8" s="4">
        <v>3</v>
      </c>
    </row>
    <row r="9" spans="1:3" ht="20.100000000000001" customHeight="1" x14ac:dyDescent="0.2">
      <c r="A9" s="5"/>
      <c r="B9" s="2" t="s">
        <v>6</v>
      </c>
      <c r="C9" s="6"/>
    </row>
    <row r="10" spans="1:3" ht="20.100000000000001" customHeight="1" x14ac:dyDescent="0.2">
      <c r="A10" s="5"/>
      <c r="B10" s="2" t="s">
        <v>7</v>
      </c>
      <c r="C10" s="4">
        <v>4</v>
      </c>
    </row>
    <row r="11" spans="1:3" ht="20.100000000000001" customHeight="1" x14ac:dyDescent="0.2">
      <c r="A11" s="5"/>
      <c r="B11" s="2" t="s">
        <v>8</v>
      </c>
      <c r="C11" s="4">
        <v>5</v>
      </c>
    </row>
    <row r="12" spans="1:3" ht="20.100000000000001" customHeight="1" x14ac:dyDescent="0.2">
      <c r="A12" s="5"/>
      <c r="B12" s="2" t="s">
        <v>9</v>
      </c>
      <c r="C12" s="4">
        <v>6</v>
      </c>
    </row>
    <row r="13" spans="1:3" ht="20.100000000000001" customHeight="1" x14ac:dyDescent="0.2">
      <c r="A13" s="5"/>
      <c r="B13" s="2" t="s">
        <v>10</v>
      </c>
      <c r="C13" s="4">
        <v>7</v>
      </c>
    </row>
    <row r="14" spans="1:3" ht="20.100000000000001" customHeight="1" x14ac:dyDescent="0.2">
      <c r="A14" s="5"/>
      <c r="B14" s="2" t="s">
        <v>11</v>
      </c>
      <c r="C14" s="4">
        <v>8</v>
      </c>
    </row>
    <row r="15" spans="1:3" ht="20.100000000000001" customHeight="1" x14ac:dyDescent="0.2">
      <c r="A15" s="5"/>
      <c r="B15" s="2" t="s">
        <v>12</v>
      </c>
      <c r="C15" s="4">
        <v>9</v>
      </c>
    </row>
    <row r="16" spans="1:3" ht="20.100000000000001" customHeight="1" x14ac:dyDescent="0.2">
      <c r="A16" s="5"/>
      <c r="B16" s="2" t="s">
        <v>13</v>
      </c>
      <c r="C16" s="4">
        <v>10</v>
      </c>
    </row>
    <row r="17" spans="1:3" ht="20.100000000000001" customHeight="1" x14ac:dyDescent="0.2">
      <c r="A17" s="5"/>
      <c r="B17" s="2" t="s">
        <v>14</v>
      </c>
      <c r="C17" s="4">
        <v>11</v>
      </c>
    </row>
    <row r="18" spans="1:3" ht="15" customHeight="1" x14ac:dyDescent="0.2">
      <c r="A18" s="5"/>
      <c r="B18" s="5"/>
      <c r="C18" s="5"/>
    </row>
    <row r="19" spans="1:3" ht="15" customHeight="1" x14ac:dyDescent="0.2">
      <c r="A19" s="5"/>
      <c r="B19" s="5"/>
      <c r="C19" s="5"/>
    </row>
    <row r="20" spans="1:3" ht="26.65" customHeight="1" x14ac:dyDescent="0.2">
      <c r="A20" s="50" t="s">
        <v>15</v>
      </c>
      <c r="B20" s="50"/>
      <c r="C20" s="50"/>
    </row>
    <row r="21" spans="1:3" ht="15" customHeight="1" x14ac:dyDescent="0.2">
      <c r="A21" s="5"/>
      <c r="B21" s="5"/>
      <c r="C21" s="5"/>
    </row>
    <row r="22" spans="1:3" ht="15" customHeight="1" x14ac:dyDescent="0.2">
      <c r="A22" s="5"/>
      <c r="B22" s="5"/>
      <c r="C22" s="5"/>
    </row>
  </sheetData>
  <mergeCells count="4">
    <mergeCell ref="A1:C1"/>
    <mergeCell ref="A4:C4"/>
    <mergeCell ref="A3:C3"/>
    <mergeCell ref="A20:C20"/>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5"/>
  <sheetViews>
    <sheetView workbookViewId="0">
      <pane xSplit="2" ySplit="5" topLeftCell="C6" activePane="bottomRight" state="frozen"/>
      <selection pane="topRight"/>
      <selection pane="bottomLeft"/>
      <selection pane="bottomRight" activeCell="C6" sqref="C6"/>
    </sheetView>
  </sheetViews>
  <sheetFormatPr defaultColWidth="13.7109375" defaultRowHeight="12.75" x14ac:dyDescent="0.2"/>
  <cols>
    <col min="1" max="1" width="3.140625" customWidth="1"/>
    <col min="2" max="2" width="84.140625" customWidth="1"/>
    <col min="3" max="4" width="19.85546875" customWidth="1"/>
    <col min="5" max="6" width="24.42578125" customWidth="1"/>
    <col min="7" max="8" width="19.85546875" customWidth="1"/>
    <col min="9" max="10" width="24.42578125" customWidth="1"/>
    <col min="11" max="12" width="19.85546875" customWidth="1"/>
    <col min="13" max="13" width="24.28515625" customWidth="1"/>
    <col min="14" max="14" width="23" customWidth="1"/>
    <col min="15" max="15" width="21.85546875" customWidth="1"/>
    <col min="16" max="16" width="18.140625" customWidth="1"/>
    <col min="17" max="17" width="23" customWidth="1"/>
  </cols>
  <sheetData>
    <row r="1" spans="1:17" ht="20.100000000000001" customHeight="1" x14ac:dyDescent="0.2">
      <c r="A1" s="51" t="s">
        <v>16</v>
      </c>
      <c r="B1" s="52"/>
      <c r="C1" s="52"/>
      <c r="D1" s="52"/>
      <c r="E1" s="52"/>
      <c r="F1" s="52"/>
      <c r="G1" s="52"/>
      <c r="H1" s="52"/>
      <c r="I1" s="52"/>
      <c r="J1" s="52"/>
      <c r="K1" s="52"/>
      <c r="Q1" s="15"/>
    </row>
    <row r="2" spans="1:17" ht="20.100000000000001" customHeight="1" x14ac:dyDescent="0.2">
      <c r="A2" s="51" t="s">
        <v>135</v>
      </c>
      <c r="B2" s="52"/>
      <c r="C2" s="52"/>
      <c r="D2" s="52"/>
      <c r="E2" s="52"/>
      <c r="F2" s="52"/>
      <c r="G2" s="52"/>
      <c r="H2" s="52"/>
      <c r="I2" s="52"/>
      <c r="J2" s="52"/>
      <c r="K2" s="52"/>
      <c r="Q2" s="15"/>
    </row>
    <row r="3" spans="1:17" ht="15.75" customHeight="1" x14ac:dyDescent="0.2">
      <c r="A3" s="53" t="s">
        <v>27</v>
      </c>
      <c r="B3" s="52"/>
      <c r="C3" s="52"/>
      <c r="D3" s="52"/>
      <c r="E3" s="52"/>
      <c r="F3" s="52"/>
      <c r="G3" s="52"/>
      <c r="H3" s="52"/>
      <c r="I3" s="52"/>
      <c r="J3" s="52"/>
      <c r="K3" s="52"/>
      <c r="Q3" s="15"/>
    </row>
    <row r="4" spans="1:17" ht="13.35" customHeight="1" x14ac:dyDescent="0.2">
      <c r="A4" s="54" t="s">
        <v>115</v>
      </c>
      <c r="B4" s="52"/>
      <c r="C4" s="52"/>
      <c r="D4" s="52"/>
      <c r="E4" s="52"/>
      <c r="F4" s="52"/>
      <c r="G4" s="52"/>
      <c r="H4" s="52"/>
      <c r="I4" s="52"/>
      <c r="J4" s="52"/>
      <c r="K4" s="52"/>
      <c r="Q4" s="15"/>
    </row>
    <row r="5" spans="1:17" ht="16.7" customHeight="1" x14ac:dyDescent="0.2">
      <c r="B5" s="12" t="s">
        <v>29</v>
      </c>
      <c r="C5" s="12" t="s">
        <v>30</v>
      </c>
      <c r="D5" s="12" t="s">
        <v>31</v>
      </c>
      <c r="E5" s="12" t="s">
        <v>32</v>
      </c>
      <c r="F5" s="12" t="s">
        <v>33</v>
      </c>
      <c r="G5" s="12" t="s">
        <v>34</v>
      </c>
      <c r="H5" s="12" t="s">
        <v>136</v>
      </c>
      <c r="I5" s="12" t="s">
        <v>137</v>
      </c>
      <c r="J5" s="12" t="s">
        <v>138</v>
      </c>
      <c r="K5" s="12" t="s">
        <v>139</v>
      </c>
      <c r="L5" s="12" t="s">
        <v>140</v>
      </c>
      <c r="M5" s="12" t="s">
        <v>141</v>
      </c>
      <c r="N5" s="12" t="s">
        <v>142</v>
      </c>
      <c r="O5" s="12" t="s">
        <v>143</v>
      </c>
      <c r="P5" s="12" t="s">
        <v>144</v>
      </c>
      <c r="Q5" s="12" t="s">
        <v>145</v>
      </c>
    </row>
    <row r="6" spans="1:17" ht="16.7" customHeight="1" x14ac:dyDescent="0.2">
      <c r="A6" s="13">
        <v>1</v>
      </c>
      <c r="C6" s="27">
        <v>44651</v>
      </c>
      <c r="D6" s="27">
        <v>44742</v>
      </c>
      <c r="E6" s="27">
        <v>44834</v>
      </c>
      <c r="F6" s="27">
        <v>44926</v>
      </c>
      <c r="G6" s="27">
        <v>45016</v>
      </c>
      <c r="H6" s="27">
        <v>45107</v>
      </c>
      <c r="I6" s="27">
        <v>45199</v>
      </c>
      <c r="J6" s="27">
        <v>45291</v>
      </c>
      <c r="K6" s="27">
        <v>45382</v>
      </c>
      <c r="L6" s="27">
        <v>45473</v>
      </c>
      <c r="M6" s="27">
        <v>45565</v>
      </c>
      <c r="N6" s="27">
        <v>45657</v>
      </c>
      <c r="O6" s="27">
        <v>45747</v>
      </c>
      <c r="P6" s="27">
        <v>45838</v>
      </c>
      <c r="Q6" s="27">
        <v>45930</v>
      </c>
    </row>
    <row r="7" spans="1:17" ht="16.7" customHeight="1" x14ac:dyDescent="0.2">
      <c r="A7" s="13">
        <f t="shared" ref="A7:A53" si="0">A6+1</f>
        <v>2</v>
      </c>
      <c r="Q7" s="15"/>
    </row>
    <row r="8" spans="1:17" ht="16.7" customHeight="1" x14ac:dyDescent="0.2">
      <c r="A8" s="13">
        <f t="shared" si="0"/>
        <v>3</v>
      </c>
      <c r="B8" s="15" t="s">
        <v>146</v>
      </c>
      <c r="C8" s="16">
        <v>2310661000</v>
      </c>
      <c r="D8" s="16">
        <v>915363000</v>
      </c>
      <c r="E8" s="16">
        <v>825926000</v>
      </c>
      <c r="F8" s="16">
        <v>722293000</v>
      </c>
      <c r="G8" s="16">
        <v>893383000</v>
      </c>
      <c r="H8" s="16">
        <v>882783000</v>
      </c>
      <c r="I8" s="16">
        <v>957254000</v>
      </c>
      <c r="J8" s="16">
        <v>1108466000</v>
      </c>
      <c r="K8" s="16">
        <v>861410000</v>
      </c>
      <c r="L8" s="16">
        <v>1309494000</v>
      </c>
      <c r="M8" s="16">
        <v>1228234000</v>
      </c>
      <c r="N8" s="16">
        <v>1272853000</v>
      </c>
      <c r="O8" s="16">
        <v>1408800000</v>
      </c>
      <c r="P8" s="16">
        <v>5090631000</v>
      </c>
      <c r="Q8" s="16">
        <v>5836104000</v>
      </c>
    </row>
    <row r="9" spans="1:17" ht="16.7" customHeight="1" x14ac:dyDescent="0.2">
      <c r="A9" s="13">
        <f t="shared" si="0"/>
        <v>4</v>
      </c>
      <c r="B9" s="15" t="s">
        <v>147</v>
      </c>
      <c r="C9" s="28">
        <v>77027000</v>
      </c>
      <c r="D9" s="28">
        <v>68721000</v>
      </c>
      <c r="E9" s="28">
        <v>65718000</v>
      </c>
      <c r="F9" s="28">
        <v>66806000</v>
      </c>
      <c r="G9" s="28">
        <v>64307000</v>
      </c>
      <c r="H9" s="28">
        <v>35004000</v>
      </c>
      <c r="I9" s="28">
        <v>34668000</v>
      </c>
      <c r="J9" s="28">
        <v>28366000</v>
      </c>
      <c r="K9" s="28">
        <v>31975000</v>
      </c>
      <c r="L9" s="28">
        <v>27764000</v>
      </c>
      <c r="M9" s="28">
        <v>20363000</v>
      </c>
      <c r="N9" s="28">
        <v>16468000</v>
      </c>
      <c r="O9" s="28">
        <v>19810000</v>
      </c>
      <c r="P9" s="28">
        <v>22691000</v>
      </c>
      <c r="Q9" s="28">
        <v>21036000</v>
      </c>
    </row>
    <row r="10" spans="1:17" ht="16.7" customHeight="1" x14ac:dyDescent="0.2">
      <c r="A10" s="13">
        <f t="shared" si="0"/>
        <v>5</v>
      </c>
      <c r="B10" s="15" t="s">
        <v>148</v>
      </c>
      <c r="C10" s="28">
        <v>10685144000</v>
      </c>
      <c r="D10" s="28">
        <v>12402869000</v>
      </c>
      <c r="E10" s="28">
        <v>9123110000</v>
      </c>
      <c r="F10" s="28">
        <v>7343475000</v>
      </c>
      <c r="G10" s="28">
        <v>8438714000</v>
      </c>
      <c r="H10" s="28">
        <v>8444443000</v>
      </c>
      <c r="I10" s="28">
        <v>8012552000</v>
      </c>
      <c r="J10" s="28">
        <v>6542232000</v>
      </c>
      <c r="K10" s="28">
        <v>9416229000</v>
      </c>
      <c r="L10" s="28">
        <v>9486922000</v>
      </c>
      <c r="M10" s="28">
        <v>10978259000</v>
      </c>
      <c r="N10" s="28">
        <v>9020176000</v>
      </c>
      <c r="O10" s="28">
        <v>9599477000</v>
      </c>
      <c r="P10" s="28">
        <v>11168691000</v>
      </c>
      <c r="Q10" s="28">
        <v>11657795000</v>
      </c>
    </row>
    <row r="11" spans="1:17" ht="16.7" customHeight="1" x14ac:dyDescent="0.2">
      <c r="A11" s="13">
        <f t="shared" si="0"/>
        <v>6</v>
      </c>
      <c r="B11" s="15" t="s">
        <v>149</v>
      </c>
      <c r="C11" s="28">
        <v>881118000</v>
      </c>
      <c r="D11" s="28">
        <v>386344000</v>
      </c>
      <c r="E11" s="28">
        <v>698139000</v>
      </c>
      <c r="F11" s="28">
        <v>113079000</v>
      </c>
      <c r="G11" s="28">
        <v>187213000</v>
      </c>
      <c r="H11" s="28">
        <v>234686000</v>
      </c>
      <c r="I11" s="28">
        <v>261129000</v>
      </c>
      <c r="J11" s="28">
        <v>159484000</v>
      </c>
      <c r="K11" s="28">
        <v>203369000</v>
      </c>
      <c r="L11" s="28">
        <v>183406000</v>
      </c>
      <c r="M11" s="28">
        <v>235859000</v>
      </c>
      <c r="N11" s="28">
        <v>192433000</v>
      </c>
      <c r="O11" s="28">
        <v>287961000</v>
      </c>
      <c r="P11" s="28">
        <v>391770000</v>
      </c>
      <c r="Q11" s="28">
        <v>329559000</v>
      </c>
    </row>
    <row r="12" spans="1:17" ht="16.7" customHeight="1" x14ac:dyDescent="0.2">
      <c r="A12" s="13">
        <f t="shared" si="0"/>
        <v>7</v>
      </c>
      <c r="B12" s="15" t="s">
        <v>150</v>
      </c>
      <c r="C12" s="28">
        <v>6410288000</v>
      </c>
      <c r="D12" s="28">
        <v>6657758000</v>
      </c>
      <c r="E12" s="28">
        <v>7260066000</v>
      </c>
      <c r="F12" s="28">
        <v>6946940000</v>
      </c>
      <c r="G12" s="28">
        <v>6669939000</v>
      </c>
      <c r="H12" s="28">
        <v>6443632000</v>
      </c>
      <c r="I12" s="28">
        <v>6678165000</v>
      </c>
      <c r="J12" s="28">
        <v>6439787000</v>
      </c>
      <c r="K12" s="28">
        <v>6691341000</v>
      </c>
      <c r="L12" s="28">
        <v>7162690000</v>
      </c>
      <c r="M12" s="28">
        <v>6810667000</v>
      </c>
      <c r="N12" s="28">
        <v>7633371000</v>
      </c>
      <c r="O12" s="28">
        <v>7349978000</v>
      </c>
      <c r="P12" s="28">
        <v>7566632000</v>
      </c>
      <c r="Q12" s="28">
        <v>7364129000</v>
      </c>
    </row>
    <row r="13" spans="1:17" ht="16.7" customHeight="1" x14ac:dyDescent="0.2">
      <c r="A13" s="13">
        <f t="shared" si="0"/>
        <v>8</v>
      </c>
      <c r="B13" s="15" t="s">
        <v>151</v>
      </c>
      <c r="C13" s="28">
        <v>10796000</v>
      </c>
      <c r="D13" s="28">
        <v>9799000</v>
      </c>
      <c r="E13" s="28">
        <v>11179000</v>
      </c>
      <c r="F13" s="28">
        <v>10796000</v>
      </c>
      <c r="G13" s="28">
        <v>8073000</v>
      </c>
      <c r="H13" s="28">
        <v>71792000</v>
      </c>
      <c r="I13" s="28">
        <v>10759000</v>
      </c>
      <c r="J13" s="28">
        <v>19530000</v>
      </c>
      <c r="K13" s="28">
        <v>18574000</v>
      </c>
      <c r="L13" s="28">
        <v>14325000</v>
      </c>
      <c r="M13" s="28">
        <v>15226000</v>
      </c>
      <c r="N13" s="28">
        <v>14245000</v>
      </c>
      <c r="O13" s="28">
        <v>14803000</v>
      </c>
      <c r="P13" s="28">
        <v>15281000</v>
      </c>
      <c r="Q13" s="28">
        <v>17433000</v>
      </c>
    </row>
    <row r="14" spans="1:17" ht="16.7" customHeight="1" x14ac:dyDescent="0.2">
      <c r="A14" s="13">
        <f t="shared" si="0"/>
        <v>9</v>
      </c>
      <c r="B14" s="15" t="s">
        <v>152</v>
      </c>
      <c r="C14" s="28">
        <v>260042000</v>
      </c>
      <c r="D14" s="28">
        <v>271312000</v>
      </c>
      <c r="E14" s="28">
        <v>274480000</v>
      </c>
      <c r="F14" s="28">
        <v>274192000</v>
      </c>
      <c r="G14" s="28">
        <v>267320000</v>
      </c>
      <c r="H14" s="28">
        <v>263251000</v>
      </c>
      <c r="I14" s="28">
        <v>256411000</v>
      </c>
      <c r="J14" s="28">
        <v>250856000</v>
      </c>
      <c r="K14" s="28">
        <v>243476000</v>
      </c>
      <c r="L14" s="28">
        <v>233257000</v>
      </c>
      <c r="M14" s="28">
        <v>229377000</v>
      </c>
      <c r="N14" s="28">
        <v>213848000</v>
      </c>
      <c r="O14" s="28">
        <v>202966000</v>
      </c>
      <c r="P14" s="28">
        <v>193843000</v>
      </c>
      <c r="Q14" s="28">
        <v>201282000</v>
      </c>
    </row>
    <row r="15" spans="1:17" ht="16.7" customHeight="1" x14ac:dyDescent="0.2">
      <c r="A15" s="13">
        <f t="shared" si="0"/>
        <v>10</v>
      </c>
      <c r="B15" s="15" t="s">
        <v>153</v>
      </c>
      <c r="C15" s="28">
        <v>555663000</v>
      </c>
      <c r="D15" s="28">
        <v>520553000</v>
      </c>
      <c r="E15" s="28">
        <v>513515000</v>
      </c>
      <c r="F15" s="28">
        <v>537963000</v>
      </c>
      <c r="G15" s="28">
        <v>541248000</v>
      </c>
      <c r="H15" s="28">
        <v>537893000</v>
      </c>
      <c r="I15" s="28">
        <v>531509000</v>
      </c>
      <c r="J15" s="28">
        <v>550149000</v>
      </c>
      <c r="K15" s="28">
        <v>543896000</v>
      </c>
      <c r="L15" s="28">
        <v>528104000</v>
      </c>
      <c r="M15" s="28">
        <v>535776000</v>
      </c>
      <c r="N15" s="28">
        <v>521824000</v>
      </c>
      <c r="O15" s="28">
        <v>523021000</v>
      </c>
      <c r="P15" s="28">
        <v>11407000</v>
      </c>
      <c r="Q15" s="28">
        <v>11800000</v>
      </c>
    </row>
    <row r="16" spans="1:17" ht="16.7" customHeight="1" x14ac:dyDescent="0.2">
      <c r="A16" s="13">
        <f t="shared" si="0"/>
        <v>11</v>
      </c>
      <c r="B16" s="15" t="s">
        <v>154</v>
      </c>
      <c r="C16" s="28">
        <v>414201000</v>
      </c>
      <c r="D16" s="28">
        <v>400974000</v>
      </c>
      <c r="E16" s="28">
        <v>381232000</v>
      </c>
      <c r="F16" s="28">
        <v>366189000</v>
      </c>
      <c r="G16" s="28">
        <v>391897000</v>
      </c>
      <c r="H16" s="28">
        <v>371425000</v>
      </c>
      <c r="I16" s="28">
        <v>355412000</v>
      </c>
      <c r="J16" s="28">
        <v>347696000</v>
      </c>
      <c r="K16" s="28">
        <v>313408000</v>
      </c>
      <c r="L16" s="28">
        <v>314683000</v>
      </c>
      <c r="M16" s="28">
        <v>296631000</v>
      </c>
      <c r="N16" s="28">
        <v>281770000</v>
      </c>
      <c r="O16" s="28">
        <v>273938000</v>
      </c>
      <c r="P16" s="28">
        <v>259029000</v>
      </c>
      <c r="Q16" s="28">
        <v>260056000</v>
      </c>
    </row>
    <row r="17" spans="1:17" ht="16.7" customHeight="1" x14ac:dyDescent="0.2">
      <c r="A17" s="13">
        <f t="shared" si="0"/>
        <v>12</v>
      </c>
      <c r="B17" s="15" t="s">
        <v>155</v>
      </c>
      <c r="C17" s="28">
        <v>1490804000</v>
      </c>
      <c r="D17" s="28">
        <v>1376747000</v>
      </c>
      <c r="E17" s="28">
        <v>1471823000</v>
      </c>
      <c r="F17" s="28">
        <v>1642392000</v>
      </c>
      <c r="G17" s="28">
        <v>1626587000</v>
      </c>
      <c r="H17" s="28">
        <v>1476560000</v>
      </c>
      <c r="I17" s="28">
        <v>1381127000</v>
      </c>
      <c r="J17" s="28">
        <v>1533387000</v>
      </c>
      <c r="K17" s="28">
        <v>1601648000</v>
      </c>
      <c r="L17" s="28">
        <v>1945022000</v>
      </c>
      <c r="M17" s="28">
        <v>2283017000</v>
      </c>
      <c r="N17" s="28">
        <v>2785146000</v>
      </c>
      <c r="O17" s="28">
        <v>2758634000</v>
      </c>
      <c r="P17" s="28">
        <v>2492015000</v>
      </c>
      <c r="Q17" s="28">
        <v>2842715000</v>
      </c>
    </row>
    <row r="18" spans="1:17" ht="16.7" customHeight="1" x14ac:dyDescent="0.2">
      <c r="A18" s="13">
        <f t="shared" si="0"/>
        <v>13</v>
      </c>
      <c r="B18" s="15" t="s">
        <v>156</v>
      </c>
      <c r="C18" s="28">
        <v>0</v>
      </c>
      <c r="D18" s="28">
        <v>0</v>
      </c>
      <c r="E18" s="28">
        <v>0</v>
      </c>
      <c r="F18" s="28">
        <v>1258928000</v>
      </c>
      <c r="G18" s="28">
        <v>1253309000</v>
      </c>
      <c r="H18" s="28">
        <v>1248006000</v>
      </c>
      <c r="I18" s="28">
        <v>1242218000</v>
      </c>
      <c r="J18" s="28">
        <v>1236765000</v>
      </c>
      <c r="K18" s="28">
        <v>1245907000</v>
      </c>
      <c r="L18" s="28">
        <v>1239819000</v>
      </c>
      <c r="M18" s="28">
        <v>1233954000</v>
      </c>
      <c r="N18" s="28">
        <v>1227517000</v>
      </c>
      <c r="O18" s="28">
        <v>1224365000</v>
      </c>
      <c r="P18" s="28">
        <v>1221168000</v>
      </c>
      <c r="Q18" s="28">
        <v>3282853000</v>
      </c>
    </row>
    <row r="19" spans="1:17" ht="16.7" customHeight="1" x14ac:dyDescent="0.2">
      <c r="A19" s="13">
        <f t="shared" si="0"/>
        <v>14</v>
      </c>
      <c r="B19" s="15" t="s">
        <v>157</v>
      </c>
      <c r="C19" s="29">
        <v>2152276000</v>
      </c>
      <c r="D19" s="29">
        <v>2066436000</v>
      </c>
      <c r="E19" s="29">
        <v>1975414000</v>
      </c>
      <c r="F19" s="29">
        <v>799159000</v>
      </c>
      <c r="G19" s="29">
        <v>860289000</v>
      </c>
      <c r="H19" s="29">
        <v>846202000</v>
      </c>
      <c r="I19" s="29">
        <v>927535000</v>
      </c>
      <c r="J19" s="29">
        <v>1015022000</v>
      </c>
      <c r="K19" s="29">
        <v>1047942000</v>
      </c>
      <c r="L19" s="29">
        <v>1203228000</v>
      </c>
      <c r="M19" s="29">
        <v>1250771000</v>
      </c>
      <c r="N19" s="29">
        <v>1330412000</v>
      </c>
      <c r="O19" s="29">
        <v>1587124000</v>
      </c>
      <c r="P19" s="29">
        <v>1927064000</v>
      </c>
      <c r="Q19" s="29">
        <v>1751366000</v>
      </c>
    </row>
    <row r="20" spans="1:17" ht="16.7" customHeight="1" x14ac:dyDescent="0.2">
      <c r="A20" s="13">
        <f t="shared" si="0"/>
        <v>15</v>
      </c>
      <c r="B20" s="15" t="s">
        <v>158</v>
      </c>
      <c r="C20" s="20">
        <f t="shared" ref="C20:Q20" si="1">SUM(C8:C19)</f>
        <v>25248020000</v>
      </c>
      <c r="D20" s="20">
        <f t="shared" si="1"/>
        <v>25076876000</v>
      </c>
      <c r="E20" s="20">
        <f t="shared" si="1"/>
        <v>22600602000</v>
      </c>
      <c r="F20" s="20">
        <f t="shared" si="1"/>
        <v>20082212000</v>
      </c>
      <c r="G20" s="20">
        <f t="shared" si="1"/>
        <v>21202279000</v>
      </c>
      <c r="H20" s="20">
        <f t="shared" si="1"/>
        <v>20855677000</v>
      </c>
      <c r="I20" s="20">
        <f t="shared" si="1"/>
        <v>20648739000</v>
      </c>
      <c r="J20" s="20">
        <f t="shared" si="1"/>
        <v>19231740000</v>
      </c>
      <c r="K20" s="20">
        <f t="shared" si="1"/>
        <v>22219175000</v>
      </c>
      <c r="L20" s="20">
        <f t="shared" si="1"/>
        <v>23648714000</v>
      </c>
      <c r="M20" s="20">
        <f t="shared" si="1"/>
        <v>25118134000</v>
      </c>
      <c r="N20" s="20">
        <f t="shared" si="1"/>
        <v>24510063000</v>
      </c>
      <c r="O20" s="20">
        <f t="shared" si="1"/>
        <v>25250877000</v>
      </c>
      <c r="P20" s="20">
        <f t="shared" si="1"/>
        <v>30360222000</v>
      </c>
      <c r="Q20" s="20">
        <f t="shared" si="1"/>
        <v>33576128000</v>
      </c>
    </row>
    <row r="21" spans="1:17" ht="16.7" customHeight="1" x14ac:dyDescent="0.2">
      <c r="A21" s="13">
        <f t="shared" si="0"/>
        <v>16</v>
      </c>
      <c r="C21" s="21"/>
      <c r="D21" s="21"/>
      <c r="E21" s="21"/>
      <c r="F21" s="21"/>
      <c r="G21" s="21"/>
      <c r="H21" s="21"/>
      <c r="I21" s="21"/>
      <c r="J21" s="21"/>
      <c r="K21" s="21"/>
      <c r="L21" s="21"/>
      <c r="M21" s="21"/>
      <c r="N21" s="21"/>
      <c r="O21" s="21"/>
      <c r="P21" s="21"/>
      <c r="Q21" s="21"/>
    </row>
    <row r="22" spans="1:17" ht="16.7" customHeight="1" x14ac:dyDescent="0.2">
      <c r="A22" s="13">
        <f t="shared" si="0"/>
        <v>17</v>
      </c>
      <c r="B22" s="30" t="s">
        <v>159</v>
      </c>
      <c r="Q22" s="15"/>
    </row>
    <row r="23" spans="1:17" ht="16.7" customHeight="1" x14ac:dyDescent="0.2">
      <c r="A23" s="13">
        <f t="shared" si="0"/>
        <v>18</v>
      </c>
      <c r="B23" s="15" t="s">
        <v>160</v>
      </c>
      <c r="Q23" s="15"/>
    </row>
    <row r="24" spans="1:17" ht="16.7" customHeight="1" x14ac:dyDescent="0.2">
      <c r="A24" s="13">
        <f t="shared" si="0"/>
        <v>19</v>
      </c>
      <c r="B24" s="15" t="s">
        <v>161</v>
      </c>
      <c r="C24" s="16">
        <v>6469607000</v>
      </c>
      <c r="D24" s="16">
        <v>7647154000</v>
      </c>
      <c r="E24" s="16">
        <v>4909369000</v>
      </c>
      <c r="F24" s="16">
        <v>3548699000</v>
      </c>
      <c r="G24" s="16">
        <v>5236034000</v>
      </c>
      <c r="H24" s="16">
        <v>4889236000</v>
      </c>
      <c r="I24" s="16">
        <v>4670403000</v>
      </c>
      <c r="J24" s="16">
        <v>3367383000</v>
      </c>
      <c r="K24" s="16">
        <v>6145452000</v>
      </c>
      <c r="L24" s="16">
        <v>7022439000</v>
      </c>
      <c r="M24" s="16">
        <v>8499043000</v>
      </c>
      <c r="N24" s="16">
        <v>6708186000</v>
      </c>
      <c r="O24" s="16">
        <v>7609741000</v>
      </c>
      <c r="P24" s="16">
        <v>9481780000</v>
      </c>
      <c r="Q24" s="16">
        <v>10523088000</v>
      </c>
    </row>
    <row r="25" spans="1:17" ht="16.7" customHeight="1" x14ac:dyDescent="0.2">
      <c r="A25" s="13">
        <f t="shared" si="0"/>
        <v>20</v>
      </c>
      <c r="B25" s="15" t="s">
        <v>162</v>
      </c>
      <c r="Q25" s="15"/>
    </row>
    <row r="26" spans="1:17" ht="16.7" customHeight="1" x14ac:dyDescent="0.2">
      <c r="A26" s="13">
        <f t="shared" si="0"/>
        <v>21</v>
      </c>
      <c r="B26" s="15" t="s">
        <v>163</v>
      </c>
      <c r="C26" s="28">
        <v>4023861000</v>
      </c>
      <c r="D26" s="28">
        <v>4025230000</v>
      </c>
      <c r="E26" s="28">
        <v>4026600000</v>
      </c>
      <c r="F26" s="28">
        <v>4027970000</v>
      </c>
      <c r="G26" s="28">
        <v>4029339000</v>
      </c>
      <c r="H26" s="28">
        <v>4030709000</v>
      </c>
      <c r="I26" s="28">
        <v>4032078000</v>
      </c>
      <c r="J26" s="28">
        <v>4033448000</v>
      </c>
      <c r="K26" s="28">
        <v>4034818000</v>
      </c>
      <c r="L26" s="28">
        <v>4036187000</v>
      </c>
      <c r="M26" s="28">
        <v>4037557000</v>
      </c>
      <c r="N26" s="28">
        <v>4038926000</v>
      </c>
      <c r="O26" s="28">
        <v>4040296000</v>
      </c>
      <c r="P26" s="28">
        <v>8000225000</v>
      </c>
      <c r="Q26" s="28">
        <v>8537628000</v>
      </c>
    </row>
    <row r="27" spans="1:17" ht="16.7" customHeight="1" x14ac:dyDescent="0.2">
      <c r="A27" s="13">
        <f t="shared" si="0"/>
        <v>22</v>
      </c>
      <c r="B27" s="15" t="s">
        <v>164</v>
      </c>
      <c r="C27" s="28">
        <v>1698167000</v>
      </c>
      <c r="D27" s="28">
        <v>1153902000</v>
      </c>
      <c r="E27" s="28">
        <v>814458000</v>
      </c>
      <c r="F27" s="28">
        <v>672882000</v>
      </c>
      <c r="G27" s="28">
        <v>423831000</v>
      </c>
      <c r="H27" s="28">
        <v>361207000</v>
      </c>
      <c r="I27" s="28">
        <v>256749000</v>
      </c>
      <c r="J27" s="28">
        <v>203208000</v>
      </c>
      <c r="K27" s="28">
        <v>171748000</v>
      </c>
      <c r="L27" s="28">
        <v>134615000</v>
      </c>
      <c r="M27" s="28">
        <v>106863000</v>
      </c>
      <c r="N27" s="28">
        <v>92949000</v>
      </c>
      <c r="O27" s="28">
        <v>80293000</v>
      </c>
      <c r="P27" s="28">
        <v>67532000</v>
      </c>
      <c r="Q27" s="28">
        <v>54589000</v>
      </c>
    </row>
    <row r="28" spans="1:17" ht="16.7" customHeight="1" x14ac:dyDescent="0.2">
      <c r="A28" s="13">
        <f t="shared" si="0"/>
        <v>23</v>
      </c>
      <c r="B28" s="15" t="s">
        <v>165</v>
      </c>
      <c r="C28" s="28">
        <v>288860000</v>
      </c>
      <c r="D28" s="28">
        <v>233720000</v>
      </c>
      <c r="E28" s="28">
        <v>203832000</v>
      </c>
      <c r="F28" s="28">
        <v>116331000</v>
      </c>
      <c r="G28" s="28">
        <v>135039000</v>
      </c>
      <c r="H28" s="28">
        <v>156941000</v>
      </c>
      <c r="I28" s="28">
        <v>199917000</v>
      </c>
      <c r="J28" s="28">
        <v>171350000</v>
      </c>
      <c r="K28" s="28">
        <v>189038000</v>
      </c>
      <c r="L28" s="28">
        <v>205949000</v>
      </c>
      <c r="M28" s="28">
        <v>175925000</v>
      </c>
      <c r="N28" s="28">
        <v>181713000</v>
      </c>
      <c r="O28" s="28">
        <v>291507000</v>
      </c>
      <c r="P28" s="28">
        <v>278245000</v>
      </c>
      <c r="Q28" s="28">
        <v>297536000</v>
      </c>
    </row>
    <row r="29" spans="1:17" ht="16.7" customHeight="1" x14ac:dyDescent="0.2">
      <c r="A29" s="13">
        <f t="shared" si="0"/>
        <v>24</v>
      </c>
      <c r="B29" s="15" t="s">
        <v>166</v>
      </c>
      <c r="C29" s="28">
        <v>468693000</v>
      </c>
      <c r="D29" s="28">
        <v>458064000</v>
      </c>
      <c r="E29" s="28">
        <v>439171000</v>
      </c>
      <c r="F29" s="28">
        <v>422769000</v>
      </c>
      <c r="G29" s="28">
        <v>448331000</v>
      </c>
      <c r="H29" s="28">
        <v>425806000</v>
      </c>
      <c r="I29" s="28">
        <v>408009000</v>
      </c>
      <c r="J29" s="28">
        <v>393882000</v>
      </c>
      <c r="K29" s="28">
        <v>357524000</v>
      </c>
      <c r="L29" s="28">
        <v>356050000</v>
      </c>
      <c r="M29" s="28">
        <v>335950000</v>
      </c>
      <c r="N29" s="28">
        <v>319296000</v>
      </c>
      <c r="O29" s="28">
        <v>310420000</v>
      </c>
      <c r="P29" s="28">
        <v>293671000</v>
      </c>
      <c r="Q29" s="28">
        <v>294662000</v>
      </c>
    </row>
    <row r="30" spans="1:17" ht="16.7" customHeight="1" x14ac:dyDescent="0.2">
      <c r="A30" s="13">
        <f t="shared" si="0"/>
        <v>25</v>
      </c>
      <c r="B30" s="15" t="s">
        <v>167</v>
      </c>
      <c r="C30" s="28">
        <v>34126000</v>
      </c>
      <c r="D30" s="28">
        <v>23935000</v>
      </c>
      <c r="E30" s="28">
        <v>84699000</v>
      </c>
      <c r="F30" s="28">
        <v>25117000</v>
      </c>
      <c r="G30" s="28">
        <v>87918000</v>
      </c>
      <c r="H30" s="28">
        <v>12766000</v>
      </c>
      <c r="I30" s="28">
        <v>16287000</v>
      </c>
      <c r="J30" s="28">
        <v>142988000</v>
      </c>
      <c r="K30" s="28">
        <v>22785000</v>
      </c>
      <c r="L30" s="28">
        <v>8508000</v>
      </c>
      <c r="M30" s="28">
        <v>62991000</v>
      </c>
      <c r="N30" s="28">
        <v>11209000</v>
      </c>
      <c r="O30" s="28">
        <v>84739000</v>
      </c>
      <c r="P30" s="28">
        <v>163870000</v>
      </c>
      <c r="Q30" s="28">
        <v>65211000</v>
      </c>
    </row>
    <row r="31" spans="1:17" ht="16.7" customHeight="1" x14ac:dyDescent="0.2">
      <c r="A31" s="13">
        <f t="shared" si="0"/>
        <v>26</v>
      </c>
      <c r="B31" s="15" t="s">
        <v>168</v>
      </c>
      <c r="C31" s="28">
        <v>80759000</v>
      </c>
      <c r="D31" s="28">
        <v>90230000</v>
      </c>
      <c r="E31" s="28">
        <v>106217000</v>
      </c>
      <c r="F31" s="28">
        <v>110147000</v>
      </c>
      <c r="G31" s="28">
        <v>107134000</v>
      </c>
      <c r="H31" s="28">
        <v>100828000</v>
      </c>
      <c r="I31" s="28">
        <v>95567000</v>
      </c>
      <c r="J31" s="28">
        <v>92389000</v>
      </c>
      <c r="K31" s="28">
        <v>95041000</v>
      </c>
      <c r="L31" s="28">
        <v>94362000</v>
      </c>
      <c r="M31" s="28">
        <v>99080000</v>
      </c>
      <c r="N31" s="28">
        <v>99998000</v>
      </c>
      <c r="O31" s="28">
        <v>100790000</v>
      </c>
      <c r="P31" s="28">
        <v>98082000</v>
      </c>
      <c r="Q31" s="28">
        <v>98725000</v>
      </c>
    </row>
    <row r="32" spans="1:17" ht="16.7" customHeight="1" x14ac:dyDescent="0.2">
      <c r="A32" s="13">
        <f t="shared" si="0"/>
        <v>27</v>
      </c>
      <c r="B32" s="15" t="s">
        <v>169</v>
      </c>
      <c r="C32" s="28">
        <v>29656000</v>
      </c>
      <c r="D32" s="28">
        <v>37970000</v>
      </c>
      <c r="E32" s="28">
        <v>30465000</v>
      </c>
      <c r="F32" s="28">
        <v>33463000</v>
      </c>
      <c r="G32" s="28">
        <v>30451000</v>
      </c>
      <c r="H32" s="28">
        <v>36061000</v>
      </c>
      <c r="I32" s="28">
        <v>30749000</v>
      </c>
      <c r="J32" s="28">
        <v>31006000</v>
      </c>
      <c r="K32" s="28">
        <v>31325000</v>
      </c>
      <c r="L32" s="28">
        <v>31743000</v>
      </c>
      <c r="M32" s="28">
        <v>30511000</v>
      </c>
      <c r="N32" s="28">
        <v>31280000</v>
      </c>
      <c r="O32" s="28">
        <v>3309000</v>
      </c>
      <c r="P32" s="28">
        <v>2818000</v>
      </c>
      <c r="Q32" s="28">
        <v>2839000</v>
      </c>
    </row>
    <row r="33" spans="1:17" ht="16.7" customHeight="1" x14ac:dyDescent="0.2">
      <c r="A33" s="13">
        <f t="shared" si="0"/>
        <v>28</v>
      </c>
      <c r="B33" s="15" t="s">
        <v>170</v>
      </c>
      <c r="C33" s="28">
        <v>647852000</v>
      </c>
      <c r="D33" s="28">
        <v>623498000</v>
      </c>
      <c r="E33" s="28">
        <v>623498000</v>
      </c>
      <c r="F33" s="28">
        <v>613693000</v>
      </c>
      <c r="G33" s="28">
        <v>577996000</v>
      </c>
      <c r="H33" s="28">
        <v>577996000</v>
      </c>
      <c r="I33" s="28">
        <v>577996000</v>
      </c>
      <c r="J33" s="28">
        <v>584695000</v>
      </c>
      <c r="K33" s="28">
        <v>584695000</v>
      </c>
      <c r="L33" s="28">
        <v>584695000</v>
      </c>
      <c r="M33" s="28">
        <v>584695000</v>
      </c>
      <c r="N33" s="28">
        <v>581183000</v>
      </c>
      <c r="O33" s="28">
        <v>580434000</v>
      </c>
      <c r="P33" s="28">
        <v>588510000</v>
      </c>
      <c r="Q33" s="28">
        <v>590490000</v>
      </c>
    </row>
    <row r="34" spans="1:17" ht="16.7" customHeight="1" x14ac:dyDescent="0.2">
      <c r="A34" s="13">
        <f t="shared" si="0"/>
        <v>29</v>
      </c>
      <c r="B34" s="15" t="s">
        <v>155</v>
      </c>
      <c r="C34" s="28">
        <v>1490804000</v>
      </c>
      <c r="D34" s="28">
        <v>1376747000</v>
      </c>
      <c r="E34" s="28">
        <v>1471823000</v>
      </c>
      <c r="F34" s="28">
        <v>1642392000</v>
      </c>
      <c r="G34" s="28">
        <v>1626587000</v>
      </c>
      <c r="H34" s="28">
        <v>1476560000</v>
      </c>
      <c r="I34" s="28">
        <v>1381127000</v>
      </c>
      <c r="J34" s="28">
        <v>1533387000</v>
      </c>
      <c r="K34" s="28">
        <v>1601648000</v>
      </c>
      <c r="L34" s="28">
        <v>1945022000</v>
      </c>
      <c r="M34" s="28">
        <v>2283017000</v>
      </c>
      <c r="N34" s="28">
        <v>2785146000</v>
      </c>
      <c r="O34" s="28">
        <v>2758634000</v>
      </c>
      <c r="P34" s="28">
        <v>2492015000</v>
      </c>
      <c r="Q34" s="28">
        <v>2842715000</v>
      </c>
    </row>
    <row r="35" spans="1:17" ht="16.7" customHeight="1" x14ac:dyDescent="0.2">
      <c r="A35" s="13">
        <f t="shared" si="0"/>
        <v>30</v>
      </c>
      <c r="B35" s="15" t="s">
        <v>171</v>
      </c>
      <c r="C35" s="28">
        <v>0</v>
      </c>
      <c r="D35" s="28">
        <v>0</v>
      </c>
      <c r="E35" s="28">
        <v>0</v>
      </c>
      <c r="F35" s="28">
        <v>0</v>
      </c>
      <c r="G35" s="28">
        <v>0</v>
      </c>
      <c r="H35" s="28">
        <v>0</v>
      </c>
      <c r="I35" s="28">
        <v>0</v>
      </c>
      <c r="J35" s="28">
        <v>0</v>
      </c>
      <c r="K35" s="28">
        <v>0</v>
      </c>
      <c r="L35" s="28">
        <v>0</v>
      </c>
      <c r="M35" s="28">
        <v>0</v>
      </c>
      <c r="N35" s="28">
        <v>17445000</v>
      </c>
      <c r="O35" s="28">
        <v>0</v>
      </c>
      <c r="P35" s="28">
        <v>714673000</v>
      </c>
      <c r="Q35" s="28">
        <v>551869000</v>
      </c>
    </row>
    <row r="36" spans="1:17" ht="16.7" customHeight="1" x14ac:dyDescent="0.2">
      <c r="A36" s="13">
        <f t="shared" si="0"/>
        <v>31</v>
      </c>
      <c r="B36" s="15" t="s">
        <v>172</v>
      </c>
      <c r="C36" s="29">
        <v>1314339000</v>
      </c>
      <c r="D36" s="29">
        <v>634223000</v>
      </c>
      <c r="E36" s="29">
        <v>979210000</v>
      </c>
      <c r="F36" s="29">
        <v>393200000</v>
      </c>
      <c r="G36" s="29">
        <v>390274000</v>
      </c>
      <c r="H36" s="29">
        <v>422713000</v>
      </c>
      <c r="I36" s="29">
        <v>473484000</v>
      </c>
      <c r="J36" s="29">
        <v>376294000</v>
      </c>
      <c r="K36" s="29">
        <v>375650000</v>
      </c>
      <c r="L36" s="29">
        <v>415223000</v>
      </c>
      <c r="M36" s="29">
        <v>550118000</v>
      </c>
      <c r="N36" s="29">
        <v>599352000</v>
      </c>
      <c r="O36" s="29">
        <v>807077000</v>
      </c>
      <c r="P36" s="29">
        <v>729873000</v>
      </c>
      <c r="Q36" s="29">
        <v>865313000</v>
      </c>
    </row>
    <row r="37" spans="1:17" ht="16.7" customHeight="1" x14ac:dyDescent="0.2">
      <c r="A37" s="13">
        <f t="shared" si="0"/>
        <v>32</v>
      </c>
      <c r="B37" s="15" t="s">
        <v>173</v>
      </c>
      <c r="C37" s="31">
        <f t="shared" ref="C37:Q37" si="2">SUM(C24:C36)</f>
        <v>16546724000</v>
      </c>
      <c r="D37" s="31">
        <f t="shared" si="2"/>
        <v>16304673000</v>
      </c>
      <c r="E37" s="31">
        <f t="shared" si="2"/>
        <v>13689342000</v>
      </c>
      <c r="F37" s="31">
        <f t="shared" si="2"/>
        <v>11606663000</v>
      </c>
      <c r="G37" s="31">
        <f t="shared" si="2"/>
        <v>13092934000</v>
      </c>
      <c r="H37" s="31">
        <f t="shared" si="2"/>
        <v>12490823000</v>
      </c>
      <c r="I37" s="31">
        <f t="shared" si="2"/>
        <v>12142366000</v>
      </c>
      <c r="J37" s="31">
        <f t="shared" si="2"/>
        <v>10930030000</v>
      </c>
      <c r="K37" s="31">
        <f t="shared" si="2"/>
        <v>13609724000</v>
      </c>
      <c r="L37" s="31">
        <f t="shared" si="2"/>
        <v>14834793000</v>
      </c>
      <c r="M37" s="31">
        <f t="shared" si="2"/>
        <v>16765750000</v>
      </c>
      <c r="N37" s="31">
        <f t="shared" si="2"/>
        <v>15466683000</v>
      </c>
      <c r="O37" s="31">
        <f t="shared" si="2"/>
        <v>16667240000</v>
      </c>
      <c r="P37" s="31">
        <f t="shared" si="2"/>
        <v>22911294000</v>
      </c>
      <c r="Q37" s="31">
        <f t="shared" si="2"/>
        <v>24724665000</v>
      </c>
    </row>
    <row r="38" spans="1:17" ht="16.7" customHeight="1" x14ac:dyDescent="0.2">
      <c r="A38" s="13">
        <f t="shared" si="0"/>
        <v>33</v>
      </c>
      <c r="B38" s="30" t="s">
        <v>174</v>
      </c>
      <c r="C38" s="32"/>
      <c r="D38" s="32"/>
      <c r="E38" s="32"/>
      <c r="F38" s="32"/>
      <c r="G38" s="32"/>
      <c r="H38" s="32"/>
      <c r="I38" s="32"/>
      <c r="J38" s="32"/>
      <c r="K38" s="32"/>
      <c r="L38" s="32"/>
      <c r="M38" s="32"/>
      <c r="N38" s="32"/>
      <c r="O38" s="32"/>
      <c r="P38" s="32"/>
      <c r="Q38" s="32"/>
    </row>
    <row r="39" spans="1:17" ht="16.7" customHeight="1" x14ac:dyDescent="0.2">
      <c r="A39" s="13">
        <f t="shared" si="0"/>
        <v>34</v>
      </c>
      <c r="B39" s="15" t="s">
        <v>175</v>
      </c>
      <c r="C39" s="28">
        <v>0</v>
      </c>
      <c r="D39" s="28">
        <v>0</v>
      </c>
      <c r="E39" s="28">
        <v>0</v>
      </c>
      <c r="F39" s="28">
        <v>0</v>
      </c>
      <c r="G39" s="28">
        <v>0</v>
      </c>
      <c r="H39" s="28">
        <v>0</v>
      </c>
      <c r="I39" s="28">
        <v>0</v>
      </c>
      <c r="J39" s="28">
        <v>0</v>
      </c>
      <c r="K39" s="28">
        <v>0</v>
      </c>
      <c r="L39" s="28">
        <v>0</v>
      </c>
      <c r="M39" s="28">
        <v>0</v>
      </c>
      <c r="N39" s="28">
        <v>0</v>
      </c>
      <c r="O39" s="28">
        <v>0</v>
      </c>
      <c r="P39" s="28">
        <v>0</v>
      </c>
      <c r="Q39" s="28">
        <v>0</v>
      </c>
    </row>
    <row r="40" spans="1:17" ht="16.7" customHeight="1" x14ac:dyDescent="0.2">
      <c r="A40" s="13">
        <f t="shared" si="0"/>
        <v>35</v>
      </c>
      <c r="B40" s="15" t="s">
        <v>176</v>
      </c>
      <c r="C40" s="28">
        <v>1000</v>
      </c>
      <c r="D40" s="28">
        <v>1000</v>
      </c>
      <c r="E40" s="28">
        <v>1000</v>
      </c>
      <c r="F40" s="28">
        <v>1000</v>
      </c>
      <c r="G40" s="28">
        <v>1000</v>
      </c>
      <c r="H40" s="28">
        <v>1000</v>
      </c>
      <c r="I40" s="28">
        <v>1000</v>
      </c>
      <c r="J40" s="28">
        <v>1000</v>
      </c>
      <c r="K40" s="28">
        <v>1000</v>
      </c>
      <c r="L40" s="28">
        <v>1000</v>
      </c>
      <c r="M40" s="28">
        <v>1000</v>
      </c>
      <c r="N40" s="28">
        <v>1000</v>
      </c>
      <c r="O40" s="28">
        <v>1000</v>
      </c>
      <c r="P40" s="28">
        <v>1000</v>
      </c>
      <c r="Q40" s="28">
        <v>2000</v>
      </c>
    </row>
    <row r="41" spans="1:17" ht="16.7" customHeight="1" x14ac:dyDescent="0.2">
      <c r="A41" s="13">
        <f t="shared" si="0"/>
        <v>36</v>
      </c>
      <c r="B41" s="15" t="s">
        <v>177</v>
      </c>
      <c r="C41" s="28">
        <v>0</v>
      </c>
      <c r="D41" s="28">
        <v>0</v>
      </c>
      <c r="E41" s="28">
        <v>0</v>
      </c>
      <c r="F41" s="28">
        <v>0</v>
      </c>
      <c r="G41" s="28">
        <v>0</v>
      </c>
      <c r="H41" s="28">
        <v>0</v>
      </c>
      <c r="I41" s="28">
        <v>0</v>
      </c>
      <c r="J41" s="28">
        <v>0</v>
      </c>
      <c r="K41" s="28">
        <v>0</v>
      </c>
      <c r="L41" s="28">
        <v>0</v>
      </c>
      <c r="M41" s="28">
        <v>0</v>
      </c>
      <c r="N41" s="28">
        <v>0</v>
      </c>
      <c r="O41" s="28">
        <v>0</v>
      </c>
      <c r="P41" s="28">
        <v>0</v>
      </c>
      <c r="Q41" s="28">
        <v>0</v>
      </c>
    </row>
    <row r="42" spans="1:17" ht="16.7" customHeight="1" x14ac:dyDescent="0.2">
      <c r="A42" s="13">
        <f t="shared" si="0"/>
        <v>37</v>
      </c>
      <c r="B42" s="15" t="s">
        <v>178</v>
      </c>
      <c r="C42" s="28">
        <v>0</v>
      </c>
      <c r="D42" s="28">
        <v>0</v>
      </c>
      <c r="E42" s="28">
        <v>0</v>
      </c>
      <c r="F42" s="28">
        <v>0</v>
      </c>
      <c r="G42" s="28">
        <v>0</v>
      </c>
      <c r="H42" s="28">
        <v>0</v>
      </c>
      <c r="I42" s="28">
        <v>0</v>
      </c>
      <c r="J42" s="28">
        <v>0</v>
      </c>
      <c r="K42" s="28">
        <v>0</v>
      </c>
      <c r="L42" s="28">
        <v>0</v>
      </c>
      <c r="M42" s="28">
        <v>0</v>
      </c>
      <c r="N42" s="28">
        <v>0</v>
      </c>
      <c r="O42" s="28">
        <v>0</v>
      </c>
      <c r="P42" s="28">
        <v>0</v>
      </c>
      <c r="Q42" s="28">
        <v>0</v>
      </c>
    </row>
    <row r="43" spans="1:17" ht="16.7" customHeight="1" x14ac:dyDescent="0.2">
      <c r="A43" s="13">
        <f t="shared" si="0"/>
        <v>38</v>
      </c>
      <c r="B43" s="15" t="s">
        <v>179</v>
      </c>
      <c r="C43" s="28">
        <v>19000</v>
      </c>
      <c r="D43" s="28">
        <v>19000</v>
      </c>
      <c r="E43" s="28">
        <v>19000</v>
      </c>
      <c r="F43" s="28">
        <v>19000</v>
      </c>
      <c r="G43" s="28">
        <v>19000</v>
      </c>
      <c r="H43" s="28">
        <v>19000</v>
      </c>
      <c r="I43" s="28">
        <v>19000</v>
      </c>
      <c r="J43" s="28">
        <v>19000</v>
      </c>
      <c r="K43" s="28">
        <v>19000</v>
      </c>
      <c r="L43" s="28">
        <v>19000</v>
      </c>
      <c r="M43" s="28">
        <v>19000</v>
      </c>
      <c r="N43" s="28">
        <v>19000</v>
      </c>
      <c r="O43" s="28">
        <v>19000</v>
      </c>
      <c r="P43" s="28">
        <v>0</v>
      </c>
      <c r="Q43" s="28">
        <v>0</v>
      </c>
    </row>
    <row r="44" spans="1:17" ht="16.7" customHeight="1" x14ac:dyDescent="0.2">
      <c r="A44" s="13">
        <f t="shared" si="0"/>
        <v>39</v>
      </c>
      <c r="B44" s="15" t="s">
        <v>180</v>
      </c>
      <c r="C44" s="28">
        <v>0</v>
      </c>
      <c r="D44" s="28">
        <v>0</v>
      </c>
      <c r="E44" s="28">
        <v>0</v>
      </c>
      <c r="F44" s="28">
        <v>0</v>
      </c>
      <c r="G44" s="28">
        <v>0</v>
      </c>
      <c r="H44" s="28">
        <v>0</v>
      </c>
      <c r="I44" s="28">
        <v>0</v>
      </c>
      <c r="J44" s="28">
        <v>0</v>
      </c>
      <c r="K44" s="28">
        <v>0</v>
      </c>
      <c r="L44" s="28">
        <v>0</v>
      </c>
      <c r="M44" s="28">
        <v>0</v>
      </c>
      <c r="N44" s="28">
        <v>0</v>
      </c>
      <c r="O44" s="28">
        <v>0</v>
      </c>
      <c r="P44" s="28">
        <v>19000</v>
      </c>
      <c r="Q44" s="28">
        <v>19000</v>
      </c>
    </row>
    <row r="45" spans="1:17" ht="16.7" customHeight="1" x14ac:dyDescent="0.2">
      <c r="A45" s="13">
        <f t="shared" si="0"/>
        <v>40</v>
      </c>
      <c r="B45" s="15" t="s">
        <v>181</v>
      </c>
      <c r="C45" s="28">
        <v>241458000</v>
      </c>
      <c r="D45" s="28">
        <v>225702000</v>
      </c>
      <c r="E45" s="28">
        <v>242074000</v>
      </c>
      <c r="F45" s="28">
        <v>276221000</v>
      </c>
      <c r="G45" s="28">
        <v>294718000</v>
      </c>
      <c r="H45" s="28">
        <v>302140000</v>
      </c>
      <c r="I45" s="28">
        <v>317004000</v>
      </c>
      <c r="J45" s="28">
        <v>340532000</v>
      </c>
      <c r="K45" s="28">
        <v>350811000</v>
      </c>
      <c r="L45" s="28">
        <v>357610000</v>
      </c>
      <c r="M45" s="28">
        <v>373362000</v>
      </c>
      <c r="N45" s="28">
        <v>389695000</v>
      </c>
      <c r="O45" s="28">
        <v>403781000</v>
      </c>
      <c r="P45" s="28">
        <v>7271613000</v>
      </c>
      <c r="Q45" s="28">
        <v>8797962000</v>
      </c>
    </row>
    <row r="46" spans="1:17" ht="16.7" customHeight="1" x14ac:dyDescent="0.2">
      <c r="A46" s="13">
        <f t="shared" si="0"/>
        <v>41</v>
      </c>
      <c r="B46" s="15" t="s">
        <v>182</v>
      </c>
      <c r="C46" s="28">
        <v>305794000</v>
      </c>
      <c r="D46" s="28">
        <v>308904000</v>
      </c>
      <c r="E46" s="28">
        <v>316381000</v>
      </c>
      <c r="F46" s="28">
        <v>300394000</v>
      </c>
      <c r="G46" s="28">
        <v>280997000</v>
      </c>
      <c r="H46" s="28">
        <v>288517000</v>
      </c>
      <c r="I46" s="28">
        <v>294770000</v>
      </c>
      <c r="J46" s="28">
        <v>284296000</v>
      </c>
      <c r="K46" s="28">
        <v>300494000</v>
      </c>
      <c r="L46" s="28">
        <v>300958000</v>
      </c>
      <c r="M46" s="28">
        <v>278955000</v>
      </c>
      <c r="N46" s="28">
        <v>312834000</v>
      </c>
      <c r="O46" s="28">
        <v>180223000</v>
      </c>
      <c r="P46" s="28">
        <v>178507000</v>
      </c>
      <c r="Q46" s="28">
        <v>55199000</v>
      </c>
    </row>
    <row r="47" spans="1:17" ht="16.7" customHeight="1" x14ac:dyDescent="0.2">
      <c r="A47" s="13">
        <f t="shared" si="0"/>
        <v>42</v>
      </c>
      <c r="B47" s="15" t="s">
        <v>183</v>
      </c>
      <c r="C47" s="28">
        <v>22000</v>
      </c>
      <c r="D47" s="28">
        <v>-26000</v>
      </c>
      <c r="E47" s="28">
        <v>58000</v>
      </c>
      <c r="F47" s="28">
        <v>69000</v>
      </c>
      <c r="G47" s="28">
        <v>-32000</v>
      </c>
      <c r="H47" s="28">
        <v>60000</v>
      </c>
      <c r="I47" s="28">
        <v>68000</v>
      </c>
      <c r="J47" s="28">
        <v>52000</v>
      </c>
      <c r="K47" s="28">
        <v>72000</v>
      </c>
      <c r="L47" s="28">
        <v>85000</v>
      </c>
      <c r="M47" s="28">
        <v>60000</v>
      </c>
      <c r="N47" s="28">
        <v>-48000</v>
      </c>
      <c r="O47" s="28">
        <v>-54000</v>
      </c>
      <c r="P47" s="28">
        <v>-1212000</v>
      </c>
      <c r="Q47" s="28">
        <v>-1719000</v>
      </c>
    </row>
    <row r="48" spans="1:17" ht="16.7" customHeight="1" x14ac:dyDescent="0.2">
      <c r="A48" s="13">
        <f t="shared" si="0"/>
        <v>43</v>
      </c>
      <c r="B48" s="15" t="s">
        <v>184</v>
      </c>
      <c r="C48" s="29">
        <v>8154002000</v>
      </c>
      <c r="D48" s="29">
        <v>8237603000</v>
      </c>
      <c r="E48" s="29">
        <v>8352727000</v>
      </c>
      <c r="F48" s="29">
        <v>7898845000</v>
      </c>
      <c r="G48" s="29">
        <v>7533642000</v>
      </c>
      <c r="H48" s="29">
        <v>7774117000</v>
      </c>
      <c r="I48" s="29">
        <v>7894511000</v>
      </c>
      <c r="J48" s="29">
        <v>7676810000</v>
      </c>
      <c r="K48" s="29">
        <v>7958054000</v>
      </c>
      <c r="L48" s="29">
        <v>8155248000</v>
      </c>
      <c r="M48" s="29">
        <v>7699987000</v>
      </c>
      <c r="N48" s="29">
        <v>8340879000</v>
      </c>
      <c r="O48" s="29">
        <v>7999667000</v>
      </c>
      <c r="P48" s="29">
        <v>0</v>
      </c>
      <c r="Q48" s="29">
        <v>0</v>
      </c>
    </row>
    <row r="49" spans="1:17" ht="16.7" customHeight="1" x14ac:dyDescent="0.2">
      <c r="A49" s="13">
        <f t="shared" si="0"/>
        <v>44</v>
      </c>
      <c r="B49" s="15" t="s">
        <v>185</v>
      </c>
      <c r="C49" s="31">
        <f t="shared" ref="C49:Q49" si="3">SUM(C40:C48)</f>
        <v>8701296000</v>
      </c>
      <c r="D49" s="31">
        <f t="shared" si="3"/>
        <v>8772203000</v>
      </c>
      <c r="E49" s="31">
        <f t="shared" si="3"/>
        <v>8911260000</v>
      </c>
      <c r="F49" s="31">
        <f t="shared" si="3"/>
        <v>8475549000</v>
      </c>
      <c r="G49" s="31">
        <f t="shared" si="3"/>
        <v>8109345000</v>
      </c>
      <c r="H49" s="31">
        <f t="shared" si="3"/>
        <v>8364854000</v>
      </c>
      <c r="I49" s="31">
        <f t="shared" si="3"/>
        <v>8506373000</v>
      </c>
      <c r="J49" s="31">
        <f t="shared" si="3"/>
        <v>8301710000</v>
      </c>
      <c r="K49" s="31">
        <f t="shared" si="3"/>
        <v>8609451000</v>
      </c>
      <c r="L49" s="31">
        <f t="shared" si="3"/>
        <v>8813921000</v>
      </c>
      <c r="M49" s="31">
        <f t="shared" si="3"/>
        <v>8352384000</v>
      </c>
      <c r="N49" s="31">
        <f t="shared" si="3"/>
        <v>9043380000</v>
      </c>
      <c r="O49" s="31">
        <f t="shared" si="3"/>
        <v>8583637000</v>
      </c>
      <c r="P49" s="31">
        <f t="shared" si="3"/>
        <v>7448928000</v>
      </c>
      <c r="Q49" s="31">
        <f t="shared" si="3"/>
        <v>8851463000</v>
      </c>
    </row>
    <row r="50" spans="1:17" ht="16.7" customHeight="1" x14ac:dyDescent="0.2">
      <c r="A50" s="13">
        <f t="shared" si="0"/>
        <v>45</v>
      </c>
      <c r="B50" s="15" t="s">
        <v>186</v>
      </c>
      <c r="C50" s="20">
        <f t="shared" ref="C50:Q50" si="4">C37+C49</f>
        <v>25248020000</v>
      </c>
      <c r="D50" s="20">
        <f t="shared" si="4"/>
        <v>25076876000</v>
      </c>
      <c r="E50" s="20">
        <f t="shared" si="4"/>
        <v>22600602000</v>
      </c>
      <c r="F50" s="20">
        <f t="shared" si="4"/>
        <v>20082212000</v>
      </c>
      <c r="G50" s="20">
        <f t="shared" si="4"/>
        <v>21202279000</v>
      </c>
      <c r="H50" s="20">
        <f t="shared" si="4"/>
        <v>20855677000</v>
      </c>
      <c r="I50" s="20">
        <f t="shared" si="4"/>
        <v>20648739000</v>
      </c>
      <c r="J50" s="20">
        <f t="shared" si="4"/>
        <v>19231740000</v>
      </c>
      <c r="K50" s="20">
        <f t="shared" si="4"/>
        <v>22219175000</v>
      </c>
      <c r="L50" s="20">
        <f t="shared" si="4"/>
        <v>23648714000</v>
      </c>
      <c r="M50" s="20">
        <f t="shared" si="4"/>
        <v>25118134000</v>
      </c>
      <c r="N50" s="20">
        <f t="shared" si="4"/>
        <v>24510063000</v>
      </c>
      <c r="O50" s="20">
        <f t="shared" si="4"/>
        <v>25250877000</v>
      </c>
      <c r="P50" s="20">
        <f t="shared" si="4"/>
        <v>30360222000</v>
      </c>
      <c r="Q50" s="20">
        <f t="shared" si="4"/>
        <v>33576128000</v>
      </c>
    </row>
    <row r="51" spans="1:17" ht="16.7" customHeight="1" x14ac:dyDescent="0.2">
      <c r="A51" s="13">
        <f t="shared" si="0"/>
        <v>46</v>
      </c>
      <c r="C51" s="21"/>
      <c r="D51" s="21"/>
      <c r="E51" s="21"/>
      <c r="F51" s="21"/>
      <c r="G51" s="21"/>
      <c r="H51" s="21"/>
      <c r="I51" s="21"/>
      <c r="J51" s="21"/>
      <c r="K51" s="21"/>
      <c r="L51" s="21"/>
      <c r="M51" s="21"/>
      <c r="N51" s="21"/>
      <c r="O51" s="21"/>
      <c r="P51" s="33"/>
      <c r="Q51" s="21"/>
    </row>
    <row r="52" spans="1:17" ht="16.7" customHeight="1" x14ac:dyDescent="0.2">
      <c r="A52" s="13">
        <f t="shared" si="0"/>
        <v>47</v>
      </c>
      <c r="B52" s="53" t="s">
        <v>187</v>
      </c>
      <c r="C52" s="52"/>
      <c r="D52" s="52"/>
      <c r="E52" s="52"/>
      <c r="F52" s="52"/>
      <c r="G52" s="52"/>
      <c r="H52" s="52"/>
      <c r="I52" s="52"/>
      <c r="J52" s="52"/>
      <c r="K52" s="52"/>
      <c r="L52" s="52"/>
      <c r="Q52" s="11"/>
    </row>
    <row r="53" spans="1:17" ht="26.65" customHeight="1" x14ac:dyDescent="0.2">
      <c r="A53" s="13">
        <f t="shared" si="0"/>
        <v>48</v>
      </c>
      <c r="B53" s="53" t="s">
        <v>188</v>
      </c>
      <c r="C53" s="52"/>
      <c r="D53" s="52"/>
      <c r="E53" s="52"/>
      <c r="F53" s="52"/>
      <c r="G53" s="52"/>
      <c r="H53" s="52"/>
      <c r="I53" s="52"/>
      <c r="J53" s="52"/>
      <c r="K53" s="52"/>
      <c r="L53" s="52"/>
      <c r="Q53" s="15"/>
    </row>
    <row r="54" spans="1:17" ht="15" customHeight="1" x14ac:dyDescent="0.2">
      <c r="Q54" s="11"/>
    </row>
    <row r="55" spans="1:17" ht="15" customHeight="1" x14ac:dyDescent="0.2">
      <c r="Q55" s="11"/>
    </row>
  </sheetData>
  <mergeCells count="6">
    <mergeCell ref="A4:K4"/>
    <mergeCell ref="A3:K3"/>
    <mergeCell ref="A2:K2"/>
    <mergeCell ref="A1:K1"/>
    <mergeCell ref="B53:L53"/>
    <mergeCell ref="B52:L5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2"/>
  <sheetViews>
    <sheetView workbookViewId="0">
      <pane xSplit="2" ySplit="5" topLeftCell="C6" activePane="bottomRight" state="frozen"/>
      <selection pane="topRight"/>
      <selection pane="bottomLeft"/>
      <selection pane="bottomRight" activeCell="C6" sqref="C6"/>
    </sheetView>
  </sheetViews>
  <sheetFormatPr defaultColWidth="13.7109375" defaultRowHeight="12.75" x14ac:dyDescent="0.2"/>
  <cols>
    <col min="1" max="1" width="4.28515625" customWidth="1"/>
    <col min="2" max="2" width="82.140625" customWidth="1"/>
    <col min="3" max="4" width="19.85546875" customWidth="1"/>
    <col min="5" max="7" width="24.42578125" customWidth="1"/>
    <col min="8" max="9" width="19.85546875" customWidth="1"/>
    <col min="10" max="12" width="24.42578125" customWidth="1"/>
    <col min="13" max="14" width="19.85546875" customWidth="1"/>
    <col min="15" max="17" width="24.42578125" customWidth="1"/>
    <col min="18" max="19" width="19.85546875" customWidth="1"/>
    <col min="20" max="20" width="23" customWidth="1"/>
    <col min="21" max="24" width="21.85546875" customWidth="1"/>
    <col min="25" max="25" width="23.7109375" customWidth="1"/>
  </cols>
  <sheetData>
    <row r="1" spans="1:25" ht="20.100000000000001" customHeight="1" x14ac:dyDescent="0.2">
      <c r="A1" s="51" t="s">
        <v>16</v>
      </c>
      <c r="B1" s="52"/>
      <c r="C1" s="52"/>
      <c r="D1" s="52"/>
      <c r="E1" s="52"/>
      <c r="F1" s="52"/>
      <c r="G1" s="52"/>
      <c r="H1" s="52"/>
      <c r="I1" s="52"/>
      <c r="J1" s="52"/>
      <c r="K1" s="52"/>
      <c r="L1" s="52"/>
      <c r="M1" s="52"/>
      <c r="N1" s="52"/>
      <c r="O1" s="52"/>
      <c r="P1" s="52"/>
      <c r="Q1" s="52"/>
      <c r="R1" s="52"/>
    </row>
    <row r="2" spans="1:25" ht="20.100000000000001" customHeight="1" x14ac:dyDescent="0.2">
      <c r="A2" s="51" t="s">
        <v>189</v>
      </c>
      <c r="B2" s="52"/>
      <c r="C2" s="52"/>
      <c r="D2" s="52"/>
      <c r="E2" s="52"/>
      <c r="F2" s="52"/>
      <c r="G2" s="52"/>
      <c r="H2" s="52"/>
      <c r="I2" s="52"/>
      <c r="J2" s="52"/>
      <c r="K2" s="52"/>
      <c r="L2" s="52"/>
      <c r="M2" s="52"/>
      <c r="N2" s="52"/>
      <c r="O2" s="52"/>
      <c r="P2" s="52"/>
      <c r="Q2" s="52"/>
      <c r="R2" s="52"/>
    </row>
    <row r="3" spans="1:25" ht="15.75" customHeight="1" x14ac:dyDescent="0.2">
      <c r="A3" s="53" t="s">
        <v>27</v>
      </c>
      <c r="B3" s="52"/>
      <c r="C3" s="52"/>
      <c r="D3" s="52"/>
      <c r="E3" s="52"/>
      <c r="F3" s="52"/>
      <c r="G3" s="52"/>
      <c r="H3" s="52"/>
      <c r="I3" s="52"/>
      <c r="J3" s="52"/>
      <c r="K3" s="52"/>
      <c r="L3" s="52"/>
      <c r="M3" s="52"/>
      <c r="N3" s="52"/>
      <c r="O3" s="52"/>
      <c r="P3" s="52"/>
      <c r="Q3" s="52"/>
      <c r="R3" s="52"/>
    </row>
    <row r="4" spans="1:25" ht="13.35" customHeight="1" x14ac:dyDescent="0.2">
      <c r="A4" s="54" t="s">
        <v>28</v>
      </c>
      <c r="B4" s="52"/>
      <c r="C4" s="52"/>
      <c r="D4" s="52"/>
      <c r="E4" s="52"/>
      <c r="F4" s="52"/>
      <c r="G4" s="52"/>
      <c r="H4" s="52"/>
      <c r="I4" s="52"/>
      <c r="J4" s="52"/>
      <c r="K4" s="52"/>
      <c r="L4" s="52"/>
      <c r="M4" s="52"/>
      <c r="N4" s="52"/>
      <c r="O4" s="52"/>
      <c r="P4" s="52"/>
      <c r="Q4" s="52"/>
      <c r="R4" s="52"/>
    </row>
    <row r="5" spans="1:25" ht="16.7" customHeight="1" x14ac:dyDescent="0.2">
      <c r="B5" s="34" t="s">
        <v>29</v>
      </c>
      <c r="C5" s="34" t="s">
        <v>30</v>
      </c>
      <c r="D5" s="34" t="s">
        <v>31</v>
      </c>
      <c r="E5" s="34" t="s">
        <v>32</v>
      </c>
      <c r="F5" s="34" t="s">
        <v>33</v>
      </c>
      <c r="G5" s="34" t="s">
        <v>34</v>
      </c>
      <c r="H5" s="34" t="s">
        <v>136</v>
      </c>
      <c r="I5" s="34" t="s">
        <v>137</v>
      </c>
      <c r="J5" s="34" t="s">
        <v>138</v>
      </c>
      <c r="K5" s="34" t="s">
        <v>139</v>
      </c>
      <c r="L5" s="34" t="s">
        <v>140</v>
      </c>
      <c r="M5" s="34" t="s">
        <v>141</v>
      </c>
      <c r="N5" s="34" t="s">
        <v>142</v>
      </c>
      <c r="O5" s="34" t="s">
        <v>143</v>
      </c>
      <c r="P5" s="34" t="s">
        <v>144</v>
      </c>
      <c r="Q5" s="34" t="s">
        <v>145</v>
      </c>
      <c r="R5" s="34" t="s">
        <v>190</v>
      </c>
      <c r="S5" s="34" t="s">
        <v>191</v>
      </c>
      <c r="T5" s="34" t="s">
        <v>192</v>
      </c>
      <c r="U5" s="34" t="s">
        <v>193</v>
      </c>
      <c r="V5" s="34" t="s">
        <v>194</v>
      </c>
      <c r="W5" s="34" t="s">
        <v>195</v>
      </c>
      <c r="X5" s="34" t="s">
        <v>196</v>
      </c>
      <c r="Y5" s="34" t="s">
        <v>197</v>
      </c>
    </row>
    <row r="6" spans="1:25" ht="16.7" customHeight="1" x14ac:dyDescent="0.2">
      <c r="A6" s="13">
        <v>1</v>
      </c>
      <c r="C6" s="14" t="s">
        <v>198</v>
      </c>
      <c r="D6" s="14" t="s">
        <v>199</v>
      </c>
      <c r="E6" s="14" t="s">
        <v>198</v>
      </c>
      <c r="F6" s="14" t="s">
        <v>198</v>
      </c>
      <c r="G6" s="14" t="s">
        <v>200</v>
      </c>
      <c r="H6" s="14" t="s">
        <v>198</v>
      </c>
      <c r="I6" s="14" t="s">
        <v>198</v>
      </c>
      <c r="J6" s="14" t="s">
        <v>198</v>
      </c>
      <c r="K6" s="14" t="s">
        <v>198</v>
      </c>
      <c r="L6" s="14" t="s">
        <v>200</v>
      </c>
      <c r="M6" s="14" t="s">
        <v>198</v>
      </c>
      <c r="N6" s="14" t="s">
        <v>198</v>
      </c>
      <c r="O6" s="14" t="s">
        <v>198</v>
      </c>
      <c r="P6" s="14" t="s">
        <v>198</v>
      </c>
      <c r="Q6" s="14" t="s">
        <v>200</v>
      </c>
      <c r="R6" s="14" t="s">
        <v>198</v>
      </c>
      <c r="S6" s="14" t="s">
        <v>198</v>
      </c>
      <c r="T6" s="14" t="s">
        <v>198</v>
      </c>
      <c r="U6" s="14" t="s">
        <v>198</v>
      </c>
      <c r="V6" s="14" t="s">
        <v>200</v>
      </c>
      <c r="W6" s="14" t="s">
        <v>198</v>
      </c>
      <c r="X6" s="14" t="s">
        <v>198</v>
      </c>
      <c r="Y6" s="14" t="s">
        <v>198</v>
      </c>
    </row>
    <row r="7" spans="1:25" ht="16.7" customHeight="1" x14ac:dyDescent="0.2">
      <c r="A7" s="13">
        <v>2</v>
      </c>
      <c r="C7" s="27">
        <v>44286</v>
      </c>
      <c r="D7" s="27">
        <v>44377</v>
      </c>
      <c r="E7" s="27">
        <v>44469</v>
      </c>
      <c r="F7" s="27">
        <v>44561</v>
      </c>
      <c r="G7" s="27">
        <v>44561</v>
      </c>
      <c r="H7" s="27">
        <v>44651</v>
      </c>
      <c r="I7" s="27">
        <v>44742</v>
      </c>
      <c r="J7" s="27">
        <v>44834</v>
      </c>
      <c r="K7" s="27">
        <v>44926</v>
      </c>
      <c r="L7" s="27">
        <v>44926</v>
      </c>
      <c r="M7" s="27">
        <v>45016</v>
      </c>
      <c r="N7" s="27">
        <v>45107</v>
      </c>
      <c r="O7" s="27">
        <v>45199</v>
      </c>
      <c r="P7" s="27">
        <v>45291</v>
      </c>
      <c r="Q7" s="27">
        <v>45291</v>
      </c>
      <c r="R7" s="27">
        <v>45382</v>
      </c>
      <c r="S7" s="27">
        <v>45473</v>
      </c>
      <c r="T7" s="27">
        <v>45565</v>
      </c>
      <c r="U7" s="27">
        <v>45657</v>
      </c>
      <c r="V7" s="27">
        <v>45657</v>
      </c>
      <c r="W7" s="27">
        <v>45747</v>
      </c>
      <c r="X7" s="27">
        <v>45838</v>
      </c>
      <c r="Y7" s="27">
        <v>45930</v>
      </c>
    </row>
    <row r="8" spans="1:25" ht="16.7" customHeight="1" x14ac:dyDescent="0.2">
      <c r="A8" s="13">
        <v>3</v>
      </c>
      <c r="B8" s="15" t="s">
        <v>201</v>
      </c>
    </row>
    <row r="9" spans="1:25" ht="16.7" customHeight="1" x14ac:dyDescent="0.2">
      <c r="A9" s="13">
        <v>4</v>
      </c>
      <c r="B9" s="15" t="s">
        <v>202</v>
      </c>
    </row>
    <row r="10" spans="1:25" ht="16.7" customHeight="1" x14ac:dyDescent="0.2">
      <c r="A10" s="13">
        <v>5</v>
      </c>
      <c r="B10" s="15" t="s">
        <v>203</v>
      </c>
    </row>
    <row r="11" spans="1:25" ht="16.7" customHeight="1" x14ac:dyDescent="0.2">
      <c r="A11" s="13">
        <v>6</v>
      </c>
      <c r="B11" s="15" t="s">
        <v>204</v>
      </c>
      <c r="C11" s="35">
        <v>2379278</v>
      </c>
      <c r="D11" s="35">
        <v>1484378</v>
      </c>
      <c r="E11" s="35">
        <v>1746971</v>
      </c>
      <c r="F11" s="35">
        <v>993588</v>
      </c>
      <c r="G11" s="35">
        <v>6604215</v>
      </c>
      <c r="H11" s="16">
        <v>687170000</v>
      </c>
      <c r="I11" s="16">
        <v>347365000</v>
      </c>
      <c r="J11" s="16">
        <v>139733000</v>
      </c>
      <c r="K11" s="16">
        <v>-7498000</v>
      </c>
      <c r="L11" s="16">
        <v>1166770000</v>
      </c>
      <c r="M11" s="16">
        <v>265003000</v>
      </c>
      <c r="N11" s="16">
        <v>279629000</v>
      </c>
      <c r="O11" s="16">
        <v>241496000</v>
      </c>
      <c r="P11" s="16">
        <v>187832000</v>
      </c>
      <c r="Q11" s="16">
        <v>973960000</v>
      </c>
      <c r="R11" s="16">
        <v>476429000</v>
      </c>
      <c r="S11" s="16">
        <v>413011000</v>
      </c>
      <c r="T11" s="16">
        <v>506688000</v>
      </c>
      <c r="U11" s="16">
        <v>286569000</v>
      </c>
      <c r="V11" s="16">
        <v>1682697000</v>
      </c>
      <c r="W11" s="16">
        <v>507199000</v>
      </c>
      <c r="X11" s="16">
        <v>472375000</v>
      </c>
      <c r="Y11" s="16">
        <v>641721000</v>
      </c>
    </row>
    <row r="12" spans="1:25" ht="16.7" customHeight="1" x14ac:dyDescent="0.2">
      <c r="A12" s="13">
        <v>7</v>
      </c>
      <c r="B12" s="15" t="s">
        <v>205</v>
      </c>
      <c r="C12" s="24">
        <v>1173164</v>
      </c>
      <c r="D12" s="24">
        <v>857111</v>
      </c>
      <c r="E12" s="24">
        <v>907242</v>
      </c>
      <c r="F12" s="24">
        <v>926842</v>
      </c>
      <c r="G12" s="24">
        <v>3864359</v>
      </c>
      <c r="H12" s="29">
        <v>796616000</v>
      </c>
      <c r="I12" s="29">
        <v>459473000</v>
      </c>
      <c r="J12" s="29">
        <v>426278000</v>
      </c>
      <c r="K12" s="29">
        <v>288281000</v>
      </c>
      <c r="L12" s="29">
        <v>1970647000</v>
      </c>
      <c r="M12" s="29">
        <v>204560000</v>
      </c>
      <c r="N12" s="29">
        <v>314840000</v>
      </c>
      <c r="O12" s="29">
        <v>330627000</v>
      </c>
      <c r="P12" s="29">
        <v>242305000</v>
      </c>
      <c r="Q12" s="29">
        <v>1092332000</v>
      </c>
      <c r="R12" s="29">
        <v>222797000</v>
      </c>
      <c r="S12" s="29">
        <v>345545000</v>
      </c>
      <c r="T12" s="29">
        <v>337702000</v>
      </c>
      <c r="U12" s="29">
        <v>424172000</v>
      </c>
      <c r="V12" s="29">
        <v>1330216000</v>
      </c>
      <c r="W12" s="29">
        <v>264427000</v>
      </c>
      <c r="X12" s="29">
        <v>343525000</v>
      </c>
      <c r="Y12" s="29">
        <v>385692000</v>
      </c>
    </row>
    <row r="13" spans="1:25" ht="16.7" customHeight="1" x14ac:dyDescent="0.2">
      <c r="A13" s="13">
        <v>8</v>
      </c>
      <c r="B13" s="15" t="s">
        <v>206</v>
      </c>
      <c r="C13" s="36">
        <v>3552442</v>
      </c>
      <c r="D13" s="36">
        <v>2341489</v>
      </c>
      <c r="E13" s="36">
        <v>2654213</v>
      </c>
      <c r="F13" s="36">
        <v>1920430</v>
      </c>
      <c r="G13" s="36">
        <v>10468574</v>
      </c>
      <c r="H13" s="18">
        <v>1483786000</v>
      </c>
      <c r="I13" s="18">
        <v>806838000</v>
      </c>
      <c r="J13" s="18">
        <v>566011000</v>
      </c>
      <c r="K13" s="18">
        <v>280783000</v>
      </c>
      <c r="L13" s="18">
        <v>3137417000</v>
      </c>
      <c r="M13" s="18">
        <v>469563000</v>
      </c>
      <c r="N13" s="18">
        <v>594469000</v>
      </c>
      <c r="O13" s="18">
        <v>572123000</v>
      </c>
      <c r="P13" s="18">
        <v>430137000</v>
      </c>
      <c r="Q13" s="18">
        <v>2066292000</v>
      </c>
      <c r="R13" s="18">
        <v>699226000</v>
      </c>
      <c r="S13" s="18">
        <v>758556000</v>
      </c>
      <c r="T13" s="18">
        <v>844390000</v>
      </c>
      <c r="U13" s="18">
        <v>710741000</v>
      </c>
      <c r="V13" s="18">
        <v>3012913000</v>
      </c>
      <c r="W13" s="18">
        <f>SUM(W11:W12)</f>
        <v>771626000</v>
      </c>
      <c r="X13" s="18">
        <f>SUM(X11:X12)</f>
        <v>815900000</v>
      </c>
      <c r="Y13" s="18">
        <f>SUM(Y11:Y12)</f>
        <v>1027413000</v>
      </c>
    </row>
    <row r="14" spans="1:25" ht="16.7" customHeight="1" x14ac:dyDescent="0.2">
      <c r="A14" s="13">
        <v>9</v>
      </c>
      <c r="B14" s="15" t="s">
        <v>207</v>
      </c>
      <c r="Y14" s="15"/>
    </row>
    <row r="15" spans="1:25" ht="16.7" customHeight="1" x14ac:dyDescent="0.2">
      <c r="A15" s="13">
        <v>10</v>
      </c>
      <c r="B15" s="15" t="s">
        <v>208</v>
      </c>
      <c r="C15" s="35">
        <v>292361</v>
      </c>
      <c r="D15" s="35">
        <v>343349</v>
      </c>
      <c r="E15" s="35">
        <v>334348</v>
      </c>
      <c r="F15" s="35">
        <v>355880</v>
      </c>
      <c r="G15" s="35">
        <v>1325938</v>
      </c>
      <c r="H15" s="16">
        <v>366214000</v>
      </c>
      <c r="I15" s="16">
        <v>357578000</v>
      </c>
      <c r="J15" s="16">
        <v>364211000</v>
      </c>
      <c r="K15" s="16">
        <v>370633000</v>
      </c>
      <c r="L15" s="16">
        <v>1458637000</v>
      </c>
      <c r="M15" s="16">
        <v>366385000</v>
      </c>
      <c r="N15" s="16">
        <v>343591000</v>
      </c>
      <c r="O15" s="16">
        <v>344061000</v>
      </c>
      <c r="P15" s="16">
        <v>347743000</v>
      </c>
      <c r="Q15" s="16">
        <v>1401780000</v>
      </c>
      <c r="R15" s="16">
        <v>345746000</v>
      </c>
      <c r="S15" s="16">
        <v>354677000</v>
      </c>
      <c r="T15" s="16">
        <v>373796000</v>
      </c>
      <c r="U15" s="16">
        <v>387954000</v>
      </c>
      <c r="V15" s="16">
        <v>1462173000</v>
      </c>
      <c r="W15" s="16">
        <v>400697000</v>
      </c>
      <c r="X15" s="16">
        <v>401276000</v>
      </c>
      <c r="Y15" s="16">
        <v>413138000</v>
      </c>
    </row>
    <row r="16" spans="1:25" ht="16.7" customHeight="1" x14ac:dyDescent="0.2">
      <c r="A16" s="13">
        <v>11</v>
      </c>
      <c r="Y16" s="15"/>
    </row>
    <row r="17" spans="1:25" ht="16.7" customHeight="1" x14ac:dyDescent="0.2">
      <c r="A17" s="13">
        <v>12</v>
      </c>
      <c r="B17" s="15" t="s">
        <v>209</v>
      </c>
      <c r="C17" s="22">
        <v>499084</v>
      </c>
      <c r="D17" s="22">
        <v>-121961</v>
      </c>
      <c r="E17" s="22">
        <v>-47514</v>
      </c>
      <c r="F17" s="22">
        <v>157864</v>
      </c>
      <c r="G17" s="22">
        <v>487473</v>
      </c>
      <c r="H17" s="22">
        <v>739217</v>
      </c>
      <c r="I17" s="22">
        <v>266969</v>
      </c>
      <c r="J17" s="22">
        <v>406485</v>
      </c>
      <c r="K17" s="22">
        <v>-201724</v>
      </c>
      <c r="L17" s="22">
        <v>1210947</v>
      </c>
      <c r="M17" s="22">
        <v>-216058</v>
      </c>
      <c r="N17" s="22">
        <v>234557</v>
      </c>
      <c r="O17" s="22">
        <v>201248</v>
      </c>
      <c r="P17" s="22">
        <v>-190740</v>
      </c>
      <c r="Q17" s="22">
        <v>29007</v>
      </c>
      <c r="R17" s="22">
        <v>220471</v>
      </c>
      <c r="S17" s="22">
        <v>72566</v>
      </c>
      <c r="T17" s="22">
        <v>-676073</v>
      </c>
      <c r="U17" s="22">
        <f>V17-R17-S17-T17</f>
        <v>582224</v>
      </c>
      <c r="V17" s="22">
        <v>199188</v>
      </c>
      <c r="W17" s="28">
        <v>-259032000</v>
      </c>
      <c r="X17" s="28">
        <v>19978000</v>
      </c>
      <c r="Y17" s="28">
        <v>-177429000</v>
      </c>
    </row>
    <row r="18" spans="1:25" ht="16.7" customHeight="1" x14ac:dyDescent="0.2">
      <c r="A18" s="13">
        <v>13</v>
      </c>
      <c r="B18" s="15" t="s">
        <v>210</v>
      </c>
      <c r="C18" s="24">
        <v>-298529</v>
      </c>
      <c r="D18" s="24">
        <v>-293433</v>
      </c>
      <c r="E18" s="24">
        <v>-293847</v>
      </c>
      <c r="F18" s="24">
        <v>-291096</v>
      </c>
      <c r="G18" s="24">
        <v>-1176905</v>
      </c>
      <c r="H18" s="24">
        <v>-284837</v>
      </c>
      <c r="I18" s="24">
        <v>-279491</v>
      </c>
      <c r="J18" s="24">
        <v>-256181</v>
      </c>
      <c r="K18" s="24">
        <v>-205402</v>
      </c>
      <c r="L18" s="24">
        <v>-1025911</v>
      </c>
      <c r="M18" s="24">
        <v>-182221</v>
      </c>
      <c r="N18" s="24">
        <v>-192180</v>
      </c>
      <c r="O18" s="24">
        <v>-188483</v>
      </c>
      <c r="P18" s="24">
        <v>-167105</v>
      </c>
      <c r="Q18" s="24">
        <v>-729989</v>
      </c>
      <c r="R18" s="24">
        <v>-163963</v>
      </c>
      <c r="S18" s="24">
        <v>-185507</v>
      </c>
      <c r="T18" s="24">
        <v>-202238</v>
      </c>
      <c r="U18" s="24">
        <f>V18-R18-S18-T18</f>
        <v>-226161</v>
      </c>
      <c r="V18" s="24">
        <v>-777869</v>
      </c>
      <c r="W18" s="29">
        <v>-190153000</v>
      </c>
      <c r="X18" s="29">
        <v>-218863000</v>
      </c>
      <c r="Y18" s="29">
        <v>-302173000</v>
      </c>
    </row>
    <row r="19" spans="1:25" ht="16.7" customHeight="1" x14ac:dyDescent="0.2">
      <c r="A19" s="13">
        <v>14</v>
      </c>
      <c r="B19" s="15" t="s">
        <v>211</v>
      </c>
      <c r="C19" s="37">
        <v>200555</v>
      </c>
      <c r="D19" s="37">
        <v>-415394</v>
      </c>
      <c r="E19" s="37">
        <v>-341361</v>
      </c>
      <c r="F19" s="37">
        <v>-133232</v>
      </c>
      <c r="G19" s="37">
        <v>-689432</v>
      </c>
      <c r="H19" s="31">
        <v>454380000</v>
      </c>
      <c r="I19" s="31">
        <v>-12522000</v>
      </c>
      <c r="J19" s="31">
        <v>150304000</v>
      </c>
      <c r="K19" s="31">
        <v>-407126000</v>
      </c>
      <c r="L19" s="31">
        <v>185036000</v>
      </c>
      <c r="M19" s="31">
        <v>-398279000</v>
      </c>
      <c r="N19" s="31">
        <v>42377000</v>
      </c>
      <c r="O19" s="31">
        <v>12765000</v>
      </c>
      <c r="P19" s="31">
        <v>-357845000</v>
      </c>
      <c r="Q19" s="31">
        <v>-700982000</v>
      </c>
      <c r="R19" s="31">
        <v>56508000</v>
      </c>
      <c r="S19" s="31">
        <v>-112941000</v>
      </c>
      <c r="T19" s="31">
        <v>-878311000</v>
      </c>
      <c r="U19" s="31">
        <v>356063000</v>
      </c>
      <c r="V19" s="31">
        <v>-578681000</v>
      </c>
      <c r="W19" s="31">
        <f>SUM(W17:W18)</f>
        <v>-449185000</v>
      </c>
      <c r="X19" s="31">
        <f>SUM(X17:X18)</f>
        <v>-198885000</v>
      </c>
      <c r="Y19" s="31">
        <f>SUM(Y17:Y18)</f>
        <v>-479602000</v>
      </c>
    </row>
    <row r="20" spans="1:25" ht="16.7" customHeight="1" x14ac:dyDescent="0.2">
      <c r="A20" s="13">
        <v>15</v>
      </c>
      <c r="B20" s="15" t="s">
        <v>212</v>
      </c>
      <c r="C20" s="36">
        <v>492916</v>
      </c>
      <c r="D20" s="36">
        <v>-72045</v>
      </c>
      <c r="E20" s="36">
        <v>-7013</v>
      </c>
      <c r="F20" s="36">
        <v>222648</v>
      </c>
      <c r="G20" s="36">
        <v>636506</v>
      </c>
      <c r="H20" s="18">
        <v>820594000</v>
      </c>
      <c r="I20" s="18">
        <v>345056000</v>
      </c>
      <c r="J20" s="18">
        <v>514515000</v>
      </c>
      <c r="K20" s="18">
        <v>-36493000</v>
      </c>
      <c r="L20" s="18">
        <v>1643673000</v>
      </c>
      <c r="M20" s="18">
        <v>-31894000</v>
      </c>
      <c r="N20" s="18">
        <v>385968000</v>
      </c>
      <c r="O20" s="18">
        <v>356826000</v>
      </c>
      <c r="P20" s="18">
        <v>-10102000</v>
      </c>
      <c r="Q20" s="18">
        <v>700798000</v>
      </c>
      <c r="R20" s="18">
        <v>402254000</v>
      </c>
      <c r="S20" s="18">
        <v>241736000</v>
      </c>
      <c r="T20" s="18">
        <v>-504515000</v>
      </c>
      <c r="U20" s="18">
        <v>744017000</v>
      </c>
      <c r="V20" s="18">
        <v>883492000</v>
      </c>
      <c r="W20" s="18">
        <f>W15+W19</f>
        <v>-48488000</v>
      </c>
      <c r="X20" s="18">
        <f>X15+X19</f>
        <v>202391000</v>
      </c>
      <c r="Y20" s="18">
        <f>Y15+Y19</f>
        <v>-66464000</v>
      </c>
    </row>
    <row r="21" spans="1:25" ht="16.7" customHeight="1" x14ac:dyDescent="0.2">
      <c r="A21" s="13">
        <v>16</v>
      </c>
      <c r="B21" s="15" t="s">
        <v>213</v>
      </c>
      <c r="Y21" s="15"/>
    </row>
    <row r="22" spans="1:25" ht="16.7" customHeight="1" x14ac:dyDescent="0.2">
      <c r="A22" s="13">
        <v>17</v>
      </c>
      <c r="B22" s="15" t="s">
        <v>214</v>
      </c>
      <c r="C22" s="35">
        <v>95245</v>
      </c>
      <c r="D22" s="35">
        <v>86645</v>
      </c>
      <c r="E22" s="35">
        <v>129963</v>
      </c>
      <c r="F22" s="35">
        <v>118233</v>
      </c>
      <c r="G22" s="35">
        <v>430086</v>
      </c>
      <c r="H22" s="16">
        <v>90540000</v>
      </c>
      <c r="I22" s="16">
        <v>79196000</v>
      </c>
      <c r="J22" s="16">
        <v>95753000</v>
      </c>
      <c r="K22" s="16">
        <v>85101000</v>
      </c>
      <c r="L22" s="16">
        <v>350591000</v>
      </c>
      <c r="M22" s="16">
        <v>66744000</v>
      </c>
      <c r="N22" s="16">
        <v>80757000</v>
      </c>
      <c r="O22" s="16">
        <v>93868000</v>
      </c>
      <c r="P22" s="16">
        <v>86079000</v>
      </c>
      <c r="Q22" s="16">
        <v>327448000</v>
      </c>
      <c r="R22" s="16">
        <v>88980000</v>
      </c>
      <c r="S22" s="16">
        <v>112415000</v>
      </c>
      <c r="T22" s="16">
        <v>108566000</v>
      </c>
      <c r="U22" s="16">
        <v>103198000</v>
      </c>
      <c r="V22" s="16">
        <v>413159000</v>
      </c>
      <c r="W22" s="16">
        <v>92090000</v>
      </c>
      <c r="X22" s="16">
        <v>123502000</v>
      </c>
      <c r="Y22" s="16">
        <v>126459000</v>
      </c>
    </row>
    <row r="23" spans="1:25" ht="16.7" customHeight="1" x14ac:dyDescent="0.2">
      <c r="A23" s="13">
        <v>18</v>
      </c>
      <c r="B23" s="15" t="s">
        <v>215</v>
      </c>
      <c r="C23" s="24">
        <v>-67844</v>
      </c>
      <c r="D23" s="24">
        <v>-64378</v>
      </c>
      <c r="E23" s="24">
        <v>-72778</v>
      </c>
      <c r="F23" s="24">
        <v>-56146</v>
      </c>
      <c r="G23" s="24">
        <v>-261146</v>
      </c>
      <c r="H23" s="29">
        <v>-41696000</v>
      </c>
      <c r="I23" s="29">
        <v>-42706000</v>
      </c>
      <c r="J23" s="29">
        <v>-46173000</v>
      </c>
      <c r="K23" s="29">
        <v>-35812000</v>
      </c>
      <c r="L23" s="29">
        <v>-166388000</v>
      </c>
      <c r="M23" s="29">
        <v>-35112000</v>
      </c>
      <c r="N23" s="29">
        <v>-59512000</v>
      </c>
      <c r="O23" s="29">
        <v>-67059000</v>
      </c>
      <c r="P23" s="29">
        <v>-44905000</v>
      </c>
      <c r="Q23" s="29">
        <v>-206588000</v>
      </c>
      <c r="R23" s="29">
        <v>-51443000</v>
      </c>
      <c r="S23" s="29">
        <v>-81293000</v>
      </c>
      <c r="T23" s="29">
        <v>-101820000</v>
      </c>
      <c r="U23" s="29">
        <v>-81037000</v>
      </c>
      <c r="V23" s="29">
        <v>-315593000</v>
      </c>
      <c r="W23" s="29">
        <v>-64039000</v>
      </c>
      <c r="X23" s="29">
        <v>-90879000</v>
      </c>
      <c r="Y23" s="29">
        <v>-90778000</v>
      </c>
    </row>
    <row r="24" spans="1:25" ht="16.7" customHeight="1" x14ac:dyDescent="0.2">
      <c r="A24" s="13">
        <v>19</v>
      </c>
      <c r="B24" s="15" t="s">
        <v>216</v>
      </c>
      <c r="C24" s="36">
        <v>27401</v>
      </c>
      <c r="D24" s="36">
        <v>22267</v>
      </c>
      <c r="E24" s="36">
        <v>57185</v>
      </c>
      <c r="F24" s="36">
        <v>62087</v>
      </c>
      <c r="G24" s="36">
        <v>168940</v>
      </c>
      <c r="H24" s="18">
        <v>48844000</v>
      </c>
      <c r="I24" s="18">
        <v>36490000</v>
      </c>
      <c r="J24" s="18">
        <v>49580000</v>
      </c>
      <c r="K24" s="18">
        <v>49289000</v>
      </c>
      <c r="L24" s="18">
        <v>184203000</v>
      </c>
      <c r="M24" s="18">
        <v>31632000</v>
      </c>
      <c r="N24" s="18">
        <v>21245000</v>
      </c>
      <c r="O24" s="18">
        <v>26809000</v>
      </c>
      <c r="P24" s="18">
        <v>41174000</v>
      </c>
      <c r="Q24" s="18">
        <v>120860000</v>
      </c>
      <c r="R24" s="18">
        <v>37537000</v>
      </c>
      <c r="S24" s="18">
        <v>31122000</v>
      </c>
      <c r="T24" s="18">
        <v>6746000</v>
      </c>
      <c r="U24" s="18">
        <v>22161000</v>
      </c>
      <c r="V24" s="18">
        <v>97566000</v>
      </c>
      <c r="W24" s="18">
        <f>SUM(W22:W23)</f>
        <v>28051000</v>
      </c>
      <c r="X24" s="18">
        <f>SUM(X22:X23)</f>
        <v>32623000</v>
      </c>
      <c r="Y24" s="18">
        <f>SUM(Y22:Y23)</f>
        <v>35681000</v>
      </c>
    </row>
    <row r="25" spans="1:25" ht="16.7" customHeight="1" x14ac:dyDescent="0.2">
      <c r="A25" s="13">
        <v>20</v>
      </c>
      <c r="B25" s="15" t="s">
        <v>217</v>
      </c>
      <c r="C25" s="24">
        <v>466112</v>
      </c>
      <c r="D25" s="24">
        <v>376388</v>
      </c>
      <c r="E25" s="24">
        <v>410345</v>
      </c>
      <c r="F25" s="24">
        <v>387601</v>
      </c>
      <c r="G25" s="24">
        <v>1640446</v>
      </c>
      <c r="H25" s="29">
        <v>317372000</v>
      </c>
      <c r="I25" s="29">
        <v>204035000</v>
      </c>
      <c r="J25" s="29">
        <v>164580000</v>
      </c>
      <c r="K25" s="29">
        <v>187213000</v>
      </c>
      <c r="L25" s="29">
        <v>873200000</v>
      </c>
      <c r="M25" s="29">
        <v>196767000</v>
      </c>
      <c r="N25" s="29">
        <v>234545000</v>
      </c>
      <c r="O25" s="29">
        <v>247410000</v>
      </c>
      <c r="P25" s="29">
        <v>232597000</v>
      </c>
      <c r="Q25" s="29">
        <v>911319000</v>
      </c>
      <c r="R25" s="29">
        <v>244699000</v>
      </c>
      <c r="S25" s="29">
        <v>269308000</v>
      </c>
      <c r="T25" s="29">
        <v>300327000</v>
      </c>
      <c r="U25" s="29">
        <v>292493000</v>
      </c>
      <c r="V25" s="29">
        <v>1106827000</v>
      </c>
      <c r="W25" s="29">
        <v>286075000</v>
      </c>
      <c r="X25" s="29">
        <v>309337000</v>
      </c>
      <c r="Y25" s="29">
        <v>608654000</v>
      </c>
    </row>
    <row r="26" spans="1:25" ht="16.7" customHeight="1" x14ac:dyDescent="0.2">
      <c r="A26" s="13">
        <v>21</v>
      </c>
      <c r="B26" s="15" t="s">
        <v>218</v>
      </c>
      <c r="C26" s="36">
        <v>4538871</v>
      </c>
      <c r="D26" s="36">
        <v>2668099</v>
      </c>
      <c r="E26" s="36">
        <v>3114730</v>
      </c>
      <c r="F26" s="36">
        <v>2592766</v>
      </c>
      <c r="G26" s="36">
        <v>12914466</v>
      </c>
      <c r="H26" s="18">
        <v>2670596000</v>
      </c>
      <c r="I26" s="18">
        <v>1392419000</v>
      </c>
      <c r="J26" s="18">
        <v>1294686000</v>
      </c>
      <c r="K26" s="18">
        <v>480792000</v>
      </c>
      <c r="L26" s="18">
        <v>5838493000</v>
      </c>
      <c r="M26" s="18">
        <v>666068000</v>
      </c>
      <c r="N26" s="18">
        <v>1236227000</v>
      </c>
      <c r="O26" s="18">
        <v>1203168000</v>
      </c>
      <c r="P26" s="18">
        <v>693806000</v>
      </c>
      <c r="Q26" s="18">
        <v>3799269000</v>
      </c>
      <c r="R26" s="18">
        <v>1383716000</v>
      </c>
      <c r="S26" s="18">
        <v>1300722000</v>
      </c>
      <c r="T26" s="18">
        <v>646948000</v>
      </c>
      <c r="U26" s="18">
        <v>1769412000</v>
      </c>
      <c r="V26" s="18">
        <v>5100798000</v>
      </c>
      <c r="W26" s="18">
        <f>W13+W20+W24+W25</f>
        <v>1037264000</v>
      </c>
      <c r="X26" s="18">
        <f>X13+X20+X24+X25</f>
        <v>1360251000</v>
      </c>
      <c r="Y26" s="18">
        <f>Y13+Y20+Y24+Y25</f>
        <v>1605284000</v>
      </c>
    </row>
    <row r="27" spans="1:25" ht="16.7" customHeight="1" x14ac:dyDescent="0.2">
      <c r="A27" s="13">
        <v>22</v>
      </c>
      <c r="B27" s="15" t="s">
        <v>219</v>
      </c>
      <c r="Y27" s="15"/>
    </row>
    <row r="28" spans="1:25" ht="16.7" customHeight="1" x14ac:dyDescent="0.2">
      <c r="A28" s="13">
        <v>23</v>
      </c>
      <c r="B28" s="15" t="s">
        <v>220</v>
      </c>
      <c r="C28" s="35">
        <v>842199</v>
      </c>
      <c r="D28" s="35">
        <v>840470</v>
      </c>
      <c r="E28" s="35">
        <v>870010</v>
      </c>
      <c r="F28" s="35">
        <v>804136</v>
      </c>
      <c r="G28" s="35">
        <v>3356815</v>
      </c>
      <c r="H28" s="16">
        <v>853915000</v>
      </c>
      <c r="I28" s="16">
        <v>754125000</v>
      </c>
      <c r="J28" s="16">
        <v>670804000</v>
      </c>
      <c r="K28" s="16">
        <v>519024000</v>
      </c>
      <c r="L28" s="16">
        <v>2797868000</v>
      </c>
      <c r="M28" s="16">
        <v>603775000</v>
      </c>
      <c r="N28" s="16">
        <v>579139000</v>
      </c>
      <c r="O28" s="16">
        <v>589584000</v>
      </c>
      <c r="P28" s="16">
        <v>484793000</v>
      </c>
      <c r="Q28" s="16">
        <v>2257291000</v>
      </c>
      <c r="R28" s="16">
        <v>541096000</v>
      </c>
      <c r="S28" s="16">
        <v>553420000</v>
      </c>
      <c r="T28" s="16">
        <v>607526000</v>
      </c>
      <c r="U28" s="16">
        <v>559203000</v>
      </c>
      <c r="V28" s="16">
        <v>2261245000</v>
      </c>
      <c r="W28" s="16">
        <v>609608000</v>
      </c>
      <c r="X28" s="16">
        <v>623459000</v>
      </c>
      <c r="Y28" s="16">
        <v>874774000</v>
      </c>
    </row>
    <row r="29" spans="1:25" ht="16.7" customHeight="1" x14ac:dyDescent="0.2">
      <c r="A29" s="13">
        <v>24</v>
      </c>
      <c r="B29" s="15" t="s">
        <v>221</v>
      </c>
      <c r="C29" s="22">
        <v>291419</v>
      </c>
      <c r="D29" s="22">
        <v>262815</v>
      </c>
      <c r="E29" s="22">
        <v>313405</v>
      </c>
      <c r="F29" s="22">
        <v>315779</v>
      </c>
      <c r="G29" s="22">
        <v>1183418</v>
      </c>
      <c r="H29" s="28">
        <v>275857000</v>
      </c>
      <c r="I29" s="28">
        <v>229706000</v>
      </c>
      <c r="J29" s="28">
        <v>204290000</v>
      </c>
      <c r="K29" s="28">
        <v>196342000</v>
      </c>
      <c r="L29" s="28">
        <v>906195000</v>
      </c>
      <c r="M29" s="28">
        <v>195390000</v>
      </c>
      <c r="N29" s="28">
        <v>200425000</v>
      </c>
      <c r="O29" s="28">
        <v>199399000</v>
      </c>
      <c r="P29" s="28">
        <v>207651000</v>
      </c>
      <c r="Q29" s="28">
        <v>802865000</v>
      </c>
      <c r="R29" s="28">
        <v>236665000</v>
      </c>
      <c r="S29" s="28">
        <v>232952000</v>
      </c>
      <c r="T29" s="28">
        <v>221074000</v>
      </c>
      <c r="U29" s="28">
        <v>202463000</v>
      </c>
      <c r="V29" s="28">
        <v>893154000</v>
      </c>
      <c r="W29" s="28">
        <v>260815000</v>
      </c>
      <c r="X29" s="28">
        <v>287421000</v>
      </c>
      <c r="Y29" s="28">
        <v>354554000</v>
      </c>
    </row>
    <row r="30" spans="1:25" ht="16.7" customHeight="1" x14ac:dyDescent="0.2">
      <c r="A30" s="13">
        <v>25</v>
      </c>
      <c r="B30" s="15" t="s">
        <v>222</v>
      </c>
      <c r="C30" s="22">
        <v>320843</v>
      </c>
      <c r="D30" s="22">
        <v>306685</v>
      </c>
      <c r="E30" s="22">
        <v>316471</v>
      </c>
      <c r="F30" s="22">
        <v>305584</v>
      </c>
      <c r="G30" s="22">
        <v>1249583</v>
      </c>
      <c r="H30" s="28">
        <v>328058000</v>
      </c>
      <c r="I30" s="28">
        <v>231522000</v>
      </c>
      <c r="J30" s="28">
        <v>210701000</v>
      </c>
      <c r="K30" s="28">
        <v>175413000</v>
      </c>
      <c r="L30" s="28">
        <v>945694000</v>
      </c>
      <c r="M30" s="28">
        <v>181604000</v>
      </c>
      <c r="N30" s="28">
        <v>218843000</v>
      </c>
      <c r="O30" s="28">
        <v>193406000</v>
      </c>
      <c r="P30" s="28">
        <v>142823000</v>
      </c>
      <c r="Q30" s="28">
        <v>736676000</v>
      </c>
      <c r="R30" s="28">
        <v>206296000</v>
      </c>
      <c r="S30" s="28">
        <v>210937000</v>
      </c>
      <c r="T30" s="28">
        <v>200528000</v>
      </c>
      <c r="U30" s="28">
        <v>206281000</v>
      </c>
      <c r="V30" s="28">
        <v>824042000</v>
      </c>
      <c r="W30" s="28">
        <v>275623000</v>
      </c>
      <c r="X30" s="28">
        <v>276050000</v>
      </c>
      <c r="Y30" s="28">
        <v>274273000</v>
      </c>
    </row>
    <row r="31" spans="1:25" ht="16.7" customHeight="1" x14ac:dyDescent="0.2">
      <c r="A31" s="13">
        <v>26</v>
      </c>
      <c r="B31" s="15" t="s">
        <v>223</v>
      </c>
      <c r="C31" s="22">
        <v>15304</v>
      </c>
      <c r="D31" s="22">
        <v>20589</v>
      </c>
      <c r="E31" s="22">
        <v>19577</v>
      </c>
      <c r="F31" s="22">
        <v>19243</v>
      </c>
      <c r="G31" s="22">
        <v>74713</v>
      </c>
      <c r="H31" s="28">
        <v>21042000</v>
      </c>
      <c r="I31" s="28">
        <v>24780000</v>
      </c>
      <c r="J31" s="28">
        <v>24211000</v>
      </c>
      <c r="K31" s="28">
        <v>23987000</v>
      </c>
      <c r="L31" s="28">
        <v>94020000</v>
      </c>
      <c r="M31" s="28">
        <v>30685000</v>
      </c>
      <c r="N31" s="28">
        <v>25357000</v>
      </c>
      <c r="O31" s="28">
        <v>27636000</v>
      </c>
      <c r="P31" s="28">
        <v>26593000</v>
      </c>
      <c r="Q31" s="28">
        <v>110271000</v>
      </c>
      <c r="R31" s="28">
        <v>27017000</v>
      </c>
      <c r="S31" s="28">
        <v>28009000</v>
      </c>
      <c r="T31" s="28">
        <v>28607000</v>
      </c>
      <c r="U31" s="28">
        <v>29284000</v>
      </c>
      <c r="V31" s="28">
        <v>112917000</v>
      </c>
      <c r="W31" s="28">
        <v>26910000</v>
      </c>
      <c r="X31" s="28">
        <v>27526000</v>
      </c>
      <c r="Y31" s="28">
        <v>78340000</v>
      </c>
    </row>
    <row r="32" spans="1:25" ht="16.7" customHeight="1" x14ac:dyDescent="0.2">
      <c r="A32" s="13">
        <v>27</v>
      </c>
      <c r="B32" s="15" t="s">
        <v>224</v>
      </c>
      <c r="C32" s="22">
        <v>35571</v>
      </c>
      <c r="D32" s="22">
        <v>35038</v>
      </c>
      <c r="E32" s="22">
        <v>34163</v>
      </c>
      <c r="F32" s="22">
        <v>125968</v>
      </c>
      <c r="G32" s="22">
        <v>230740</v>
      </c>
      <c r="H32" s="28">
        <v>38664000</v>
      </c>
      <c r="I32" s="28">
        <v>38282000</v>
      </c>
      <c r="J32" s="28">
        <v>38317000</v>
      </c>
      <c r="K32" s="28">
        <v>38333000</v>
      </c>
      <c r="L32" s="28">
        <v>153596000</v>
      </c>
      <c r="M32" s="28">
        <v>38333000</v>
      </c>
      <c r="N32" s="28">
        <v>38334000</v>
      </c>
      <c r="O32" s="28">
        <v>38354000</v>
      </c>
      <c r="P32" s="28">
        <v>38365000</v>
      </c>
      <c r="Q32" s="28">
        <v>153386000</v>
      </c>
      <c r="R32" s="28">
        <v>38365000</v>
      </c>
      <c r="S32" s="28">
        <v>38364000</v>
      </c>
      <c r="T32" s="28">
        <v>38620000</v>
      </c>
      <c r="U32" s="28">
        <v>38288000</v>
      </c>
      <c r="V32" s="28">
        <v>153637000</v>
      </c>
      <c r="W32" s="28">
        <v>38287000</v>
      </c>
      <c r="X32" s="28">
        <v>57718000</v>
      </c>
      <c r="Y32" s="28">
        <v>137195000</v>
      </c>
    </row>
    <row r="33" spans="1:25" ht="16.7" customHeight="1" x14ac:dyDescent="0.2">
      <c r="A33" s="13">
        <v>28</v>
      </c>
      <c r="B33" s="15" t="s">
        <v>225</v>
      </c>
      <c r="C33" s="24">
        <v>190365</v>
      </c>
      <c r="D33" s="24">
        <v>141805</v>
      </c>
      <c r="E33" s="24">
        <v>135415</v>
      </c>
      <c r="F33" s="24">
        <v>166711</v>
      </c>
      <c r="G33" s="24">
        <v>634296</v>
      </c>
      <c r="H33" s="29">
        <v>90603000</v>
      </c>
      <c r="I33" s="29">
        <v>35487000</v>
      </c>
      <c r="J33" s="29">
        <v>40008000</v>
      </c>
      <c r="K33" s="29">
        <v>33111000</v>
      </c>
      <c r="L33" s="29">
        <v>199209000</v>
      </c>
      <c r="M33" s="29">
        <v>32268000</v>
      </c>
      <c r="N33" s="29">
        <v>35759000</v>
      </c>
      <c r="O33" s="29">
        <v>37164000</v>
      </c>
      <c r="P33" s="29">
        <v>36486000</v>
      </c>
      <c r="Q33" s="29">
        <v>141677000</v>
      </c>
      <c r="R33" s="29">
        <v>35907000</v>
      </c>
      <c r="S33" s="29">
        <v>44998000</v>
      </c>
      <c r="T33" s="29">
        <v>47912000</v>
      </c>
      <c r="U33" s="29">
        <v>58934000</v>
      </c>
      <c r="V33" s="29">
        <v>187751000</v>
      </c>
      <c r="W33" s="29">
        <v>49124000</v>
      </c>
      <c r="X33" s="29">
        <v>63815000</v>
      </c>
      <c r="Y33" s="29">
        <v>70344000</v>
      </c>
    </row>
    <row r="34" spans="1:25" ht="16.7" customHeight="1" x14ac:dyDescent="0.2">
      <c r="A34" s="13">
        <v>29</v>
      </c>
      <c r="B34" s="15" t="s">
        <v>226</v>
      </c>
      <c r="C34" s="37">
        <v>1695701</v>
      </c>
      <c r="D34" s="37">
        <v>1607402</v>
      </c>
      <c r="E34" s="37">
        <v>1689041</v>
      </c>
      <c r="F34" s="37">
        <v>1737421</v>
      </c>
      <c r="G34" s="37">
        <v>6729565</v>
      </c>
      <c r="H34" s="31">
        <v>1608139000</v>
      </c>
      <c r="I34" s="31">
        <v>1313902000</v>
      </c>
      <c r="J34" s="31">
        <v>1188331000</v>
      </c>
      <c r="K34" s="31">
        <v>986210000</v>
      </c>
      <c r="L34" s="31">
        <v>5096582000</v>
      </c>
      <c r="M34" s="31">
        <v>1082055000</v>
      </c>
      <c r="N34" s="31">
        <v>1097857000</v>
      </c>
      <c r="O34" s="31">
        <v>1085543000</v>
      </c>
      <c r="P34" s="31">
        <v>936711000</v>
      </c>
      <c r="Q34" s="31">
        <v>4202166000</v>
      </c>
      <c r="R34" s="31">
        <v>1085346000</v>
      </c>
      <c r="S34" s="31">
        <v>1108680000</v>
      </c>
      <c r="T34" s="31">
        <v>1144267000</v>
      </c>
      <c r="U34" s="31">
        <v>1094453000</v>
      </c>
      <c r="V34" s="31">
        <v>4432746000</v>
      </c>
      <c r="W34" s="31">
        <f>SUM(W28:W33)</f>
        <v>1260367000</v>
      </c>
      <c r="X34" s="31">
        <f>SUM(X28:X33)</f>
        <v>1335989000</v>
      </c>
      <c r="Y34" s="31">
        <f>SUM(Y28:Y33)</f>
        <v>1789480000</v>
      </c>
    </row>
    <row r="35" spans="1:25" ht="16.7" customHeight="1" x14ac:dyDescent="0.2">
      <c r="A35" s="13">
        <v>30</v>
      </c>
      <c r="B35" s="15" t="s">
        <v>227</v>
      </c>
      <c r="C35" s="36">
        <v>2843170</v>
      </c>
      <c r="D35" s="36">
        <v>1060697</v>
      </c>
      <c r="E35" s="36">
        <v>1425689</v>
      </c>
      <c r="F35" s="36">
        <v>855345</v>
      </c>
      <c r="G35" s="36">
        <v>6184901</v>
      </c>
      <c r="H35" s="18">
        <v>1062457000</v>
      </c>
      <c r="I35" s="18">
        <v>78517000</v>
      </c>
      <c r="J35" s="18">
        <v>106355000</v>
      </c>
      <c r="K35" s="18">
        <v>-505418000</v>
      </c>
      <c r="L35" s="18">
        <v>741911000</v>
      </c>
      <c r="M35" s="18">
        <v>-415987000</v>
      </c>
      <c r="N35" s="18">
        <v>138370000</v>
      </c>
      <c r="O35" s="18">
        <v>117625000</v>
      </c>
      <c r="P35" s="18">
        <v>-242905000</v>
      </c>
      <c r="Q35" s="18">
        <v>-402897000</v>
      </c>
      <c r="R35" s="18">
        <v>298370000</v>
      </c>
      <c r="S35" s="18">
        <v>192042000</v>
      </c>
      <c r="T35" s="18">
        <v>-497319000</v>
      </c>
      <c r="U35" s="18">
        <v>674959000</v>
      </c>
      <c r="V35" s="18">
        <v>668052000</v>
      </c>
      <c r="W35" s="18">
        <f>W26-W34</f>
        <v>-223103000</v>
      </c>
      <c r="X35" s="18">
        <f>X26-X34</f>
        <v>24262000</v>
      </c>
      <c r="Y35" s="18">
        <f>Y26-Y34</f>
        <v>-184196000</v>
      </c>
    </row>
    <row r="36" spans="1:25" ht="16.7" customHeight="1" x14ac:dyDescent="0.2">
      <c r="A36" s="13">
        <v>31</v>
      </c>
      <c r="B36" s="15" t="s">
        <v>228</v>
      </c>
      <c r="C36" s="24">
        <v>-65832</v>
      </c>
      <c r="D36" s="24">
        <v>-24047</v>
      </c>
      <c r="E36" s="24">
        <v>-32830</v>
      </c>
      <c r="F36" s="24">
        <v>9971</v>
      </c>
      <c r="G36" s="24">
        <v>-112738</v>
      </c>
      <c r="H36" s="29">
        <v>-25849000</v>
      </c>
      <c r="I36" s="29">
        <v>-18761000</v>
      </c>
      <c r="J36" s="29">
        <v>-10131000</v>
      </c>
      <c r="K36" s="29">
        <v>12763000</v>
      </c>
      <c r="L36" s="29">
        <v>-41978000</v>
      </c>
      <c r="M36" s="29">
        <v>4504000</v>
      </c>
      <c r="N36" s="29">
        <v>782000</v>
      </c>
      <c r="O36" s="29">
        <v>-2680000</v>
      </c>
      <c r="P36" s="29">
        <v>10211000</v>
      </c>
      <c r="Q36" s="29">
        <v>12817000</v>
      </c>
      <c r="R36" s="29">
        <v>-7656000</v>
      </c>
      <c r="S36" s="29">
        <v>-14117000</v>
      </c>
      <c r="T36" s="29">
        <v>15895000</v>
      </c>
      <c r="U36" s="29">
        <v>-26346000</v>
      </c>
      <c r="V36" s="29">
        <v>-32224000</v>
      </c>
      <c r="W36" s="29">
        <v>10657000</v>
      </c>
      <c r="X36" s="29">
        <v>9827000</v>
      </c>
      <c r="Y36" s="29">
        <v>60342000</v>
      </c>
    </row>
    <row r="37" spans="1:25" ht="16.7" customHeight="1" x14ac:dyDescent="0.2">
      <c r="A37" s="13">
        <v>32</v>
      </c>
      <c r="B37" s="15" t="s">
        <v>229</v>
      </c>
      <c r="C37" s="36">
        <v>2777338</v>
      </c>
      <c r="D37" s="36">
        <v>1036650</v>
      </c>
      <c r="E37" s="36">
        <v>1392859</v>
      </c>
      <c r="F37" s="36">
        <v>865316</v>
      </c>
      <c r="G37" s="36">
        <v>6072163</v>
      </c>
      <c r="H37" s="18">
        <v>1036608000</v>
      </c>
      <c r="I37" s="18">
        <v>59756000</v>
      </c>
      <c r="J37" s="18">
        <v>96224000</v>
      </c>
      <c r="K37" s="18">
        <v>-492655000</v>
      </c>
      <c r="L37" s="18">
        <v>699933000</v>
      </c>
      <c r="M37" s="18">
        <v>-411483000</v>
      </c>
      <c r="N37" s="18">
        <v>139152000</v>
      </c>
      <c r="O37" s="18">
        <v>114945000</v>
      </c>
      <c r="P37" s="18">
        <v>-232694000</v>
      </c>
      <c r="Q37" s="18">
        <v>-390080000</v>
      </c>
      <c r="R37" s="18">
        <v>290714000</v>
      </c>
      <c r="S37" s="18">
        <v>177925000</v>
      </c>
      <c r="T37" s="18">
        <v>-481424000</v>
      </c>
      <c r="U37" s="18">
        <v>648613000</v>
      </c>
      <c r="V37" s="18">
        <v>635828000</v>
      </c>
      <c r="W37" s="18">
        <f>SUM(W35:W36)</f>
        <v>-212446000</v>
      </c>
      <c r="X37" s="18">
        <f>SUM(X35:X36)</f>
        <v>34089000</v>
      </c>
      <c r="Y37" s="18">
        <f>SUM(Y35:Y36)</f>
        <v>-123854000</v>
      </c>
    </row>
    <row r="38" spans="1:25" ht="16.7" customHeight="1" x14ac:dyDescent="0.2">
      <c r="A38" s="13">
        <v>33</v>
      </c>
      <c r="B38" s="15" t="s">
        <v>230</v>
      </c>
      <c r="C38" s="24">
        <v>-2653636</v>
      </c>
      <c r="D38" s="24">
        <v>-975530</v>
      </c>
      <c r="E38" s="24">
        <v>-1317522</v>
      </c>
      <c r="F38" s="24">
        <v>-817265</v>
      </c>
      <c r="G38" s="24">
        <v>-5763953</v>
      </c>
      <c r="H38" s="29">
        <v>-982896000</v>
      </c>
      <c r="I38" s="29">
        <v>-56341000</v>
      </c>
      <c r="J38" s="29">
        <v>-89314000</v>
      </c>
      <c r="K38" s="29">
        <v>475039000</v>
      </c>
      <c r="L38" s="29">
        <v>-653512000</v>
      </c>
      <c r="M38" s="29">
        <v>392960000</v>
      </c>
      <c r="N38" s="29">
        <v>-131714000</v>
      </c>
      <c r="O38" s="29">
        <v>-108739000</v>
      </c>
      <c r="P38" s="29">
        <v>222059000</v>
      </c>
      <c r="Q38" s="29">
        <v>374566000</v>
      </c>
      <c r="R38" s="29">
        <v>-274499000</v>
      </c>
      <c r="S38" s="29">
        <v>-176630000</v>
      </c>
      <c r="T38" s="29">
        <v>459413000</v>
      </c>
      <c r="U38" s="29">
        <v>-614742000</v>
      </c>
      <c r="V38" s="29">
        <v>-606458000</v>
      </c>
      <c r="W38" s="29">
        <v>202063000</v>
      </c>
      <c r="X38" s="29">
        <v>-35874000</v>
      </c>
      <c r="Y38" s="29">
        <v>0</v>
      </c>
    </row>
    <row r="39" spans="1:25" ht="16.7" customHeight="1" x14ac:dyDescent="0.2">
      <c r="A39" s="13">
        <v>34</v>
      </c>
      <c r="B39" s="15" t="s">
        <v>231</v>
      </c>
      <c r="C39" s="38">
        <v>123702</v>
      </c>
      <c r="D39" s="38">
        <v>61120</v>
      </c>
      <c r="E39" s="38">
        <v>75337</v>
      </c>
      <c r="F39" s="38">
        <v>48051</v>
      </c>
      <c r="G39" s="38">
        <v>308210</v>
      </c>
      <c r="H39" s="20">
        <v>53712000</v>
      </c>
      <c r="I39" s="20">
        <v>3415000</v>
      </c>
      <c r="J39" s="20">
        <v>6910000</v>
      </c>
      <c r="K39" s="20">
        <v>-17616000</v>
      </c>
      <c r="L39" s="20">
        <v>46421000</v>
      </c>
      <c r="M39" s="20">
        <v>-18523000</v>
      </c>
      <c r="N39" s="20">
        <v>7438000</v>
      </c>
      <c r="O39" s="20">
        <v>6206000</v>
      </c>
      <c r="P39" s="20">
        <v>-10635000</v>
      </c>
      <c r="Q39" s="20">
        <v>-15514000</v>
      </c>
      <c r="R39" s="20">
        <v>16215000</v>
      </c>
      <c r="S39" s="20">
        <v>1295000</v>
      </c>
      <c r="T39" s="20">
        <v>-22011000</v>
      </c>
      <c r="U39" s="20">
        <v>33871000</v>
      </c>
      <c r="V39" s="20">
        <v>29370000</v>
      </c>
      <c r="W39" s="20">
        <f>SUM(W37:W38)</f>
        <v>-10383000</v>
      </c>
      <c r="X39" s="20">
        <f>SUM(X37:X38)</f>
        <v>-1785000</v>
      </c>
      <c r="Y39" s="20">
        <f>SUM(Y37:Y38)</f>
        <v>-123854000</v>
      </c>
    </row>
    <row r="40" spans="1:25" ht="15" customHeight="1" x14ac:dyDescent="0.2">
      <c r="C40" s="21"/>
      <c r="D40" s="21"/>
      <c r="E40" s="21"/>
      <c r="F40" s="21"/>
      <c r="G40" s="21"/>
      <c r="H40" s="21"/>
      <c r="I40" s="21"/>
      <c r="J40" s="21"/>
      <c r="K40" s="21"/>
      <c r="L40" s="21"/>
      <c r="M40" s="21"/>
      <c r="N40" s="21"/>
      <c r="O40" s="21"/>
      <c r="P40" s="21"/>
      <c r="Q40" s="21"/>
      <c r="R40" s="21"/>
      <c r="S40" s="21"/>
      <c r="T40" s="33"/>
      <c r="U40" s="33"/>
      <c r="V40" s="33"/>
      <c r="W40" s="33"/>
      <c r="X40" s="33"/>
      <c r="Y40" s="33"/>
    </row>
    <row r="41" spans="1:25" ht="15" customHeight="1" x14ac:dyDescent="0.2">
      <c r="X41" s="11"/>
      <c r="Y41" s="11"/>
    </row>
    <row r="42" spans="1:25" ht="15" customHeight="1" x14ac:dyDescent="0.2"/>
  </sheetData>
  <mergeCells count="4">
    <mergeCell ref="A1:R1"/>
    <mergeCell ref="A2:R2"/>
    <mergeCell ref="A3:R3"/>
    <mergeCell ref="A4:R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18"/>
  <sheetViews>
    <sheetView showRuler="0" workbookViewId="0"/>
  </sheetViews>
  <sheetFormatPr defaultColWidth="13.7109375" defaultRowHeight="12.75" x14ac:dyDescent="0.2"/>
  <cols>
    <col min="1" max="1" width="5.28515625" customWidth="1"/>
    <col min="2" max="2" width="76" customWidth="1"/>
    <col min="3" max="7" width="19.85546875" customWidth="1"/>
  </cols>
  <sheetData>
    <row r="1" spans="1:7" ht="20.100000000000001" customHeight="1" x14ac:dyDescent="0.2">
      <c r="A1" s="51" t="s">
        <v>16</v>
      </c>
      <c r="B1" s="52"/>
      <c r="C1" s="52"/>
      <c r="D1" s="52"/>
      <c r="E1" s="52"/>
      <c r="F1" s="52"/>
    </row>
    <row r="2" spans="1:7" ht="20.100000000000001" customHeight="1" x14ac:dyDescent="0.2">
      <c r="A2" s="51" t="s">
        <v>14</v>
      </c>
      <c r="B2" s="52"/>
      <c r="C2" s="52"/>
      <c r="D2" s="52"/>
      <c r="E2" s="52"/>
      <c r="F2" s="52"/>
    </row>
    <row r="3" spans="1:7" ht="15.75" customHeight="1" x14ac:dyDescent="0.2">
      <c r="A3" s="53" t="s">
        <v>27</v>
      </c>
      <c r="B3" s="52"/>
      <c r="C3" s="52"/>
      <c r="D3" s="52"/>
      <c r="E3" s="52"/>
      <c r="F3" s="52"/>
    </row>
    <row r="4" spans="1:7" ht="13.35" customHeight="1" x14ac:dyDescent="0.2">
      <c r="A4" s="54" t="s">
        <v>232</v>
      </c>
      <c r="B4" s="52"/>
      <c r="C4" s="52"/>
      <c r="D4" s="52"/>
      <c r="E4" s="52"/>
      <c r="F4" s="52"/>
    </row>
    <row r="5" spans="1:7" ht="16.7" customHeight="1" x14ac:dyDescent="0.2">
      <c r="B5" s="12" t="s">
        <v>29</v>
      </c>
      <c r="C5" s="12" t="s">
        <v>30</v>
      </c>
      <c r="D5" s="12" t="s">
        <v>31</v>
      </c>
      <c r="E5" s="12" t="s">
        <v>32</v>
      </c>
      <c r="F5" s="12" t="s">
        <v>33</v>
      </c>
      <c r="G5" s="12" t="s">
        <v>34</v>
      </c>
    </row>
    <row r="6" spans="1:7" ht="16.7" customHeight="1" x14ac:dyDescent="0.2">
      <c r="A6" s="13">
        <v>1</v>
      </c>
      <c r="C6" s="14" t="s">
        <v>35</v>
      </c>
      <c r="D6" s="14" t="s">
        <v>36</v>
      </c>
      <c r="E6" s="14" t="s">
        <v>37</v>
      </c>
      <c r="F6" s="14" t="s">
        <v>38</v>
      </c>
      <c r="G6" s="14" t="s">
        <v>39</v>
      </c>
    </row>
    <row r="7" spans="1:7" ht="16.7" customHeight="1" x14ac:dyDescent="0.2">
      <c r="A7" s="13">
        <f t="shared" ref="A7:A38" si="0">A6+1</f>
        <v>2</v>
      </c>
      <c r="B7" s="15" t="s">
        <v>233</v>
      </c>
      <c r="C7" s="39" t="s">
        <v>234</v>
      </c>
      <c r="D7" s="39" t="s">
        <v>234</v>
      </c>
      <c r="E7" s="39" t="s">
        <v>234</v>
      </c>
      <c r="F7" s="39" t="s">
        <v>234</v>
      </c>
      <c r="G7" s="39" t="s">
        <v>234</v>
      </c>
    </row>
    <row r="8" spans="1:7" ht="16.7" customHeight="1" x14ac:dyDescent="0.2">
      <c r="A8" s="13">
        <f t="shared" si="0"/>
        <v>3</v>
      </c>
      <c r="B8" s="15" t="s">
        <v>235</v>
      </c>
      <c r="C8" s="39" t="s">
        <v>234</v>
      </c>
      <c r="D8" s="39" t="s">
        <v>234</v>
      </c>
      <c r="E8" s="39" t="s">
        <v>234</v>
      </c>
      <c r="F8" s="39" t="s">
        <v>234</v>
      </c>
      <c r="G8" s="39" t="s">
        <v>234</v>
      </c>
    </row>
    <row r="9" spans="1:7" ht="16.7" customHeight="1" x14ac:dyDescent="0.2">
      <c r="A9" s="13">
        <f t="shared" si="0"/>
        <v>4</v>
      </c>
      <c r="B9" s="30" t="s">
        <v>236</v>
      </c>
    </row>
    <row r="10" spans="1:7" ht="16.7" customHeight="1" x14ac:dyDescent="0.2">
      <c r="A10" s="13">
        <f t="shared" si="0"/>
        <v>5</v>
      </c>
      <c r="B10" s="15" t="s">
        <v>237</v>
      </c>
      <c r="C10" s="16">
        <v>600387274000</v>
      </c>
      <c r="D10" s="16">
        <v>609203580000</v>
      </c>
      <c r="E10" s="16">
        <v>613146321000</v>
      </c>
      <c r="F10" s="16">
        <v>0</v>
      </c>
      <c r="G10" s="16">
        <f t="shared" ref="G10:G18" si="1">E10</f>
        <v>613146321000</v>
      </c>
    </row>
    <row r="11" spans="1:7" ht="16.7" customHeight="1" x14ac:dyDescent="0.2">
      <c r="A11" s="13">
        <f t="shared" si="0"/>
        <v>6</v>
      </c>
      <c r="B11" s="15" t="s">
        <v>238</v>
      </c>
      <c r="C11" s="16">
        <v>523418041000</v>
      </c>
      <c r="D11" s="16">
        <v>537515176000</v>
      </c>
      <c r="E11" s="16">
        <v>537972166000</v>
      </c>
      <c r="F11" s="16">
        <v>0</v>
      </c>
      <c r="G11" s="16">
        <f t="shared" si="1"/>
        <v>537972166000</v>
      </c>
    </row>
    <row r="12" spans="1:7" ht="16.7" customHeight="1" x14ac:dyDescent="0.2">
      <c r="A12" s="13">
        <f t="shared" si="0"/>
        <v>7</v>
      </c>
      <c r="B12" s="15" t="s">
        <v>239</v>
      </c>
      <c r="C12" s="16">
        <v>76969233000</v>
      </c>
      <c r="D12" s="16">
        <v>71688404000</v>
      </c>
      <c r="E12" s="16">
        <v>75174155000</v>
      </c>
      <c r="F12" s="16">
        <v>0</v>
      </c>
      <c r="G12" s="16">
        <f t="shared" si="1"/>
        <v>75174155000</v>
      </c>
    </row>
    <row r="13" spans="1:7" ht="16.7" customHeight="1" x14ac:dyDescent="0.2">
      <c r="A13" s="13">
        <f t="shared" si="0"/>
        <v>8</v>
      </c>
      <c r="B13" s="15" t="s">
        <v>240</v>
      </c>
      <c r="C13" s="40">
        <v>2796696</v>
      </c>
      <c r="D13" s="40">
        <v>2838728</v>
      </c>
      <c r="E13" s="40">
        <v>2864553</v>
      </c>
      <c r="F13" s="40">
        <v>0</v>
      </c>
      <c r="G13" s="40">
        <f t="shared" si="1"/>
        <v>2864553</v>
      </c>
    </row>
    <row r="14" spans="1:7" ht="16.7" customHeight="1" x14ac:dyDescent="0.2">
      <c r="A14" s="13">
        <f t="shared" si="0"/>
        <v>9</v>
      </c>
      <c r="B14" s="15" t="s">
        <v>241</v>
      </c>
      <c r="C14" s="40">
        <v>2598101</v>
      </c>
      <c r="D14" s="40">
        <v>2646038</v>
      </c>
      <c r="E14" s="40">
        <v>2663980</v>
      </c>
      <c r="F14" s="40">
        <v>0</v>
      </c>
      <c r="G14" s="40">
        <f t="shared" si="1"/>
        <v>2663980</v>
      </c>
    </row>
    <row r="15" spans="1:7" ht="16.7" customHeight="1" x14ac:dyDescent="0.2">
      <c r="A15" s="13">
        <f t="shared" si="0"/>
        <v>10</v>
      </c>
      <c r="B15" s="15" t="s">
        <v>242</v>
      </c>
      <c r="C15" s="40">
        <v>198595</v>
      </c>
      <c r="D15" s="40">
        <v>192690</v>
      </c>
      <c r="E15" s="40">
        <v>200573</v>
      </c>
      <c r="F15" s="40">
        <v>0</v>
      </c>
      <c r="G15" s="40">
        <f t="shared" si="1"/>
        <v>200573</v>
      </c>
    </row>
    <row r="16" spans="1:7" ht="16.7" customHeight="1" x14ac:dyDescent="0.2">
      <c r="A16" s="13">
        <f t="shared" si="0"/>
        <v>11</v>
      </c>
      <c r="B16" s="15" t="s">
        <v>243</v>
      </c>
      <c r="C16" s="41">
        <v>4.95</v>
      </c>
      <c r="D16" s="41">
        <v>4.96</v>
      </c>
      <c r="E16" s="41">
        <v>4.82</v>
      </c>
      <c r="F16" s="41">
        <v>0</v>
      </c>
      <c r="G16" s="41">
        <f t="shared" si="1"/>
        <v>4.82</v>
      </c>
    </row>
    <row r="17" spans="1:7" ht="16.7" customHeight="1" x14ac:dyDescent="0.2">
      <c r="A17" s="13">
        <f t="shared" si="0"/>
        <v>12</v>
      </c>
      <c r="B17" s="15" t="s">
        <v>244</v>
      </c>
      <c r="C17" s="19">
        <v>1.34E-2</v>
      </c>
      <c r="D17" s="19">
        <v>1.32E-2</v>
      </c>
      <c r="E17" s="19">
        <v>1.41E-2</v>
      </c>
      <c r="F17" s="19">
        <v>0</v>
      </c>
      <c r="G17" s="19">
        <f t="shared" si="1"/>
        <v>1.41E-2</v>
      </c>
    </row>
    <row r="18" spans="1:7" ht="16.7" customHeight="1" x14ac:dyDescent="0.2">
      <c r="A18" s="13">
        <f t="shared" si="0"/>
        <v>13</v>
      </c>
      <c r="B18" s="15" t="s">
        <v>245</v>
      </c>
      <c r="C18" s="42">
        <v>0.97</v>
      </c>
      <c r="D18" s="42">
        <v>0.97019999999999995</v>
      </c>
      <c r="E18" s="42">
        <v>0.98</v>
      </c>
      <c r="F18" s="42">
        <v>0</v>
      </c>
      <c r="G18" s="42">
        <f t="shared" si="1"/>
        <v>0.98</v>
      </c>
    </row>
    <row r="19" spans="1:7" ht="16.7" customHeight="1" x14ac:dyDescent="0.2">
      <c r="A19" s="13">
        <f t="shared" si="0"/>
        <v>14</v>
      </c>
      <c r="B19" s="30" t="s">
        <v>246</v>
      </c>
    </row>
    <row r="20" spans="1:7" ht="16.7" customHeight="1" x14ac:dyDescent="0.2">
      <c r="A20" s="13">
        <f t="shared" si="0"/>
        <v>15</v>
      </c>
      <c r="B20" s="15" t="s">
        <v>247</v>
      </c>
      <c r="C20" s="39" t="s">
        <v>234</v>
      </c>
      <c r="D20" s="39" t="s">
        <v>234</v>
      </c>
      <c r="E20" s="39" t="s">
        <v>234</v>
      </c>
      <c r="F20" s="39" t="s">
        <v>234</v>
      </c>
      <c r="G20" s="39" t="s">
        <v>234</v>
      </c>
    </row>
    <row r="21" spans="1:7" ht="16.7" customHeight="1" x14ac:dyDescent="0.2">
      <c r="A21" s="13">
        <f t="shared" si="0"/>
        <v>16</v>
      </c>
      <c r="B21" s="15" t="s">
        <v>248</v>
      </c>
      <c r="C21" s="40">
        <v>51595</v>
      </c>
      <c r="D21" s="40">
        <v>68235</v>
      </c>
      <c r="E21" s="40">
        <v>78970</v>
      </c>
      <c r="F21" s="40">
        <v>0</v>
      </c>
      <c r="G21" s="40">
        <f>SUM(C21:F21)</f>
        <v>198800</v>
      </c>
    </row>
    <row r="22" spans="1:7" ht="16.7" customHeight="1" x14ac:dyDescent="0.2">
      <c r="A22" s="13">
        <f t="shared" si="0"/>
        <v>17</v>
      </c>
      <c r="B22" s="15" t="s">
        <v>249</v>
      </c>
      <c r="C22" s="39" t="s">
        <v>234</v>
      </c>
      <c r="D22" s="39" t="s">
        <v>234</v>
      </c>
      <c r="E22" s="39" t="s">
        <v>234</v>
      </c>
      <c r="F22" s="39" t="s">
        <v>234</v>
      </c>
      <c r="G22" s="39" t="s">
        <v>234</v>
      </c>
    </row>
    <row r="23" spans="1:7" ht="16.7" customHeight="1" x14ac:dyDescent="0.2">
      <c r="A23" s="13">
        <f t="shared" si="0"/>
        <v>18</v>
      </c>
      <c r="B23" s="15" t="s">
        <v>250</v>
      </c>
      <c r="C23" s="40">
        <v>4489976</v>
      </c>
      <c r="D23" s="40">
        <v>4462309</v>
      </c>
      <c r="E23" s="40">
        <v>4497762</v>
      </c>
      <c r="F23" s="40">
        <v>0</v>
      </c>
      <c r="G23" s="40">
        <v>4497762</v>
      </c>
    </row>
    <row r="24" spans="1:7" ht="16.7" customHeight="1" x14ac:dyDescent="0.2">
      <c r="A24" s="13">
        <f t="shared" si="0"/>
        <v>19</v>
      </c>
      <c r="B24" s="15" t="s">
        <v>251</v>
      </c>
      <c r="C24" s="39" t="s">
        <v>234</v>
      </c>
      <c r="D24" s="39" t="s">
        <v>234</v>
      </c>
      <c r="E24" s="39" t="s">
        <v>234</v>
      </c>
      <c r="F24" s="39" t="s">
        <v>234</v>
      </c>
      <c r="G24" s="39" t="s">
        <v>234</v>
      </c>
    </row>
    <row r="25" spans="1:7" ht="16.7" customHeight="1" x14ac:dyDescent="0.2">
      <c r="A25" s="13">
        <f t="shared" si="0"/>
        <v>20</v>
      </c>
      <c r="B25" s="15" t="s">
        <v>252</v>
      </c>
      <c r="C25" s="40">
        <v>14509</v>
      </c>
      <c r="D25" s="40">
        <v>21573</v>
      </c>
      <c r="E25" s="40">
        <v>22909</v>
      </c>
      <c r="F25" s="40">
        <v>0</v>
      </c>
      <c r="G25" s="40">
        <f>SUM(C25:F25)</f>
        <v>58991</v>
      </c>
    </row>
    <row r="26" spans="1:7" ht="16.7" customHeight="1" x14ac:dyDescent="0.2">
      <c r="A26" s="13">
        <f t="shared" si="0"/>
        <v>21</v>
      </c>
    </row>
    <row r="27" spans="1:7" ht="16.7" customHeight="1" x14ac:dyDescent="0.2">
      <c r="A27" s="13">
        <f t="shared" si="0"/>
        <v>22</v>
      </c>
      <c r="C27" s="14" t="s">
        <v>35</v>
      </c>
      <c r="D27" s="14" t="s">
        <v>36</v>
      </c>
      <c r="E27" s="14" t="s">
        <v>37</v>
      </c>
      <c r="F27" s="14" t="s">
        <v>38</v>
      </c>
      <c r="G27" s="14" t="s">
        <v>43</v>
      </c>
    </row>
    <row r="28" spans="1:7" ht="16.7" customHeight="1" x14ac:dyDescent="0.2">
      <c r="A28" s="13">
        <f t="shared" si="0"/>
        <v>23</v>
      </c>
      <c r="B28" s="15" t="s">
        <v>253</v>
      </c>
      <c r="C28" s="39" t="s">
        <v>234</v>
      </c>
      <c r="D28" s="39" t="s">
        <v>234</v>
      </c>
      <c r="E28" s="39" t="s">
        <v>234</v>
      </c>
      <c r="F28" s="39" t="s">
        <v>234</v>
      </c>
      <c r="G28" s="43">
        <v>0.121</v>
      </c>
    </row>
    <row r="29" spans="1:7" ht="16.7" customHeight="1" x14ac:dyDescent="0.2">
      <c r="A29" s="13">
        <f t="shared" si="0"/>
        <v>24</v>
      </c>
      <c r="B29" s="15" t="s">
        <v>254</v>
      </c>
      <c r="C29" s="39" t="s">
        <v>234</v>
      </c>
      <c r="D29" s="39" t="s">
        <v>234</v>
      </c>
      <c r="E29" s="39" t="s">
        <v>234</v>
      </c>
      <c r="F29" s="39" t="s">
        <v>234</v>
      </c>
      <c r="G29" s="43">
        <v>0.04</v>
      </c>
    </row>
    <row r="30" spans="1:7" ht="16.7" customHeight="1" x14ac:dyDescent="0.2">
      <c r="A30" s="13">
        <f t="shared" si="0"/>
        <v>25</v>
      </c>
      <c r="B30" s="30" t="s">
        <v>236</v>
      </c>
    </row>
    <row r="31" spans="1:7" ht="16.7" customHeight="1" x14ac:dyDescent="0.2">
      <c r="A31" s="13">
        <f t="shared" si="0"/>
        <v>26</v>
      </c>
      <c r="B31" s="15" t="s">
        <v>237</v>
      </c>
      <c r="C31" s="16">
        <v>510697615000</v>
      </c>
      <c r="D31" s="16">
        <v>534557627000</v>
      </c>
      <c r="E31" s="16">
        <v>546064899000</v>
      </c>
      <c r="F31" s="16">
        <v>593261034000</v>
      </c>
      <c r="G31" s="16">
        <v>593261034000</v>
      </c>
    </row>
    <row r="32" spans="1:7" ht="16.7" customHeight="1" x14ac:dyDescent="0.2">
      <c r="A32" s="13">
        <f t="shared" si="0"/>
        <v>27</v>
      </c>
      <c r="B32" s="15" t="s">
        <v>238</v>
      </c>
      <c r="C32" s="16">
        <v>468544964000</v>
      </c>
      <c r="D32" s="16">
        <v>492361763000</v>
      </c>
      <c r="E32" s="16">
        <v>512980084000</v>
      </c>
      <c r="F32" s="16">
        <v>525517829000</v>
      </c>
      <c r="G32" s="16">
        <v>525517829000</v>
      </c>
    </row>
    <row r="33" spans="1:7" ht="16.7" customHeight="1" x14ac:dyDescent="0.2">
      <c r="A33" s="13">
        <f t="shared" si="0"/>
        <v>28</v>
      </c>
      <c r="B33" s="15" t="s">
        <v>239</v>
      </c>
      <c r="C33" s="16">
        <v>42152651000</v>
      </c>
      <c r="D33" s="16">
        <v>42195864000</v>
      </c>
      <c r="E33" s="16">
        <v>33084815000</v>
      </c>
      <c r="F33" s="16">
        <v>67743205000</v>
      </c>
      <c r="G33" s="16">
        <v>67743205000</v>
      </c>
    </row>
    <row r="34" spans="1:7" ht="16.7" customHeight="1" x14ac:dyDescent="0.2">
      <c r="A34" s="13">
        <f t="shared" si="0"/>
        <v>29</v>
      </c>
      <c r="B34" s="15" t="s">
        <v>240</v>
      </c>
      <c r="C34" s="40">
        <v>2474507</v>
      </c>
      <c r="D34" s="40">
        <v>2564138</v>
      </c>
      <c r="E34" s="40">
        <v>2615038</v>
      </c>
      <c r="F34" s="40">
        <v>2765506</v>
      </c>
      <c r="G34" s="40">
        <v>2765506</v>
      </c>
    </row>
    <row r="35" spans="1:7" ht="16.7" customHeight="1" x14ac:dyDescent="0.2">
      <c r="A35" s="13">
        <f t="shared" si="0"/>
        <v>30</v>
      </c>
      <c r="B35" s="15" t="s">
        <v>241</v>
      </c>
      <c r="C35" s="40">
        <v>2373612</v>
      </c>
      <c r="D35" s="40">
        <v>2459476</v>
      </c>
      <c r="E35" s="40">
        <v>2544411</v>
      </c>
      <c r="F35" s="40">
        <v>2588882</v>
      </c>
      <c r="G35" s="40">
        <v>2588882</v>
      </c>
    </row>
    <row r="36" spans="1:7" ht="16.7" customHeight="1" x14ac:dyDescent="0.2">
      <c r="A36" s="13">
        <f t="shared" si="0"/>
        <v>31</v>
      </c>
      <c r="B36" s="15" t="s">
        <v>242</v>
      </c>
      <c r="C36" s="40">
        <v>100895</v>
      </c>
      <c r="D36" s="40">
        <v>104662</v>
      </c>
      <c r="E36" s="40">
        <v>70627</v>
      </c>
      <c r="F36" s="40">
        <v>176624</v>
      </c>
      <c r="G36" s="40">
        <v>176624</v>
      </c>
    </row>
    <row r="37" spans="1:7" ht="16.7" customHeight="1" x14ac:dyDescent="0.2">
      <c r="A37" s="13">
        <f t="shared" si="0"/>
        <v>32</v>
      </c>
      <c r="B37" s="15" t="s">
        <v>243</v>
      </c>
      <c r="C37" s="41">
        <v>5.1100000000000003</v>
      </c>
      <c r="D37" s="41">
        <v>5.18</v>
      </c>
      <c r="E37" s="41">
        <v>4.71</v>
      </c>
      <c r="F37" s="41">
        <v>5.13</v>
      </c>
      <c r="G37" s="41">
        <v>5.13</v>
      </c>
    </row>
    <row r="38" spans="1:7" ht="16.7" customHeight="1" x14ac:dyDescent="0.2">
      <c r="A38" s="13">
        <f t="shared" si="0"/>
        <v>33</v>
      </c>
      <c r="B38" s="15" t="s">
        <v>244</v>
      </c>
      <c r="C38" s="19">
        <v>1.17E-2</v>
      </c>
      <c r="D38" s="19">
        <v>1.26E-2</v>
      </c>
      <c r="E38" s="19">
        <v>1.4E-2</v>
      </c>
      <c r="F38" s="19">
        <v>1.54E-2</v>
      </c>
      <c r="G38" s="19">
        <v>1.54E-2</v>
      </c>
    </row>
    <row r="39" spans="1:7" ht="16.7" customHeight="1" x14ac:dyDescent="0.2">
      <c r="A39" s="13">
        <f t="shared" ref="A39:A70" si="2">A38+1</f>
        <v>34</v>
      </c>
      <c r="B39" s="15" t="s">
        <v>245</v>
      </c>
      <c r="C39" s="42">
        <v>0.96</v>
      </c>
      <c r="D39" s="42">
        <v>0.96889999999999998</v>
      </c>
      <c r="E39" s="42">
        <v>0.97</v>
      </c>
      <c r="F39" s="42">
        <v>0.97</v>
      </c>
      <c r="G39" s="42">
        <v>0.97</v>
      </c>
    </row>
    <row r="40" spans="1:7" ht="16.7" customHeight="1" x14ac:dyDescent="0.2">
      <c r="A40" s="13">
        <f t="shared" si="2"/>
        <v>35</v>
      </c>
      <c r="B40" s="30" t="s">
        <v>246</v>
      </c>
    </row>
    <row r="41" spans="1:7" ht="16.7" customHeight="1" x14ac:dyDescent="0.2">
      <c r="A41" s="13">
        <f t="shared" si="2"/>
        <v>36</v>
      </c>
      <c r="B41" s="15" t="s">
        <v>247</v>
      </c>
      <c r="C41" s="39" t="s">
        <v>234</v>
      </c>
      <c r="D41" s="39" t="s">
        <v>234</v>
      </c>
      <c r="E41" s="39" t="s">
        <v>234</v>
      </c>
      <c r="F41" s="39" t="s">
        <v>234</v>
      </c>
      <c r="G41" s="16">
        <v>311464000</v>
      </c>
    </row>
    <row r="42" spans="1:7" ht="16.7" customHeight="1" x14ac:dyDescent="0.2">
      <c r="A42" s="13">
        <f t="shared" si="2"/>
        <v>37</v>
      </c>
      <c r="B42" s="15" t="s">
        <v>255</v>
      </c>
      <c r="C42" s="40">
        <v>45400</v>
      </c>
      <c r="D42" s="40">
        <v>51500</v>
      </c>
      <c r="E42" s="40">
        <v>61500</v>
      </c>
      <c r="F42" s="40">
        <v>66200</v>
      </c>
      <c r="G42" s="40">
        <v>224600</v>
      </c>
    </row>
    <row r="43" spans="1:7" ht="16.7" customHeight="1" x14ac:dyDescent="0.2">
      <c r="A43" s="13">
        <f t="shared" si="2"/>
        <v>38</v>
      </c>
      <c r="B43" s="15" t="s">
        <v>249</v>
      </c>
      <c r="C43" s="39" t="s">
        <v>234</v>
      </c>
      <c r="D43" s="39" t="s">
        <v>234</v>
      </c>
      <c r="E43" s="39" t="s">
        <v>234</v>
      </c>
      <c r="F43" s="39" t="s">
        <v>234</v>
      </c>
      <c r="G43" s="16">
        <v>321180000</v>
      </c>
    </row>
    <row r="44" spans="1:7" ht="16.7" customHeight="1" x14ac:dyDescent="0.2">
      <c r="A44" s="13">
        <f t="shared" si="2"/>
        <v>39</v>
      </c>
      <c r="B44" s="15" t="s">
        <v>250</v>
      </c>
      <c r="C44" s="40">
        <v>3470721</v>
      </c>
      <c r="D44" s="40">
        <v>3671497</v>
      </c>
      <c r="E44" s="40">
        <v>3870350</v>
      </c>
      <c r="F44" s="40">
        <v>4116530</v>
      </c>
      <c r="G44" s="40">
        <v>4116530</v>
      </c>
    </row>
    <row r="45" spans="1:7" ht="16.7" customHeight="1" x14ac:dyDescent="0.2">
      <c r="A45" s="13">
        <f t="shared" si="2"/>
        <v>40</v>
      </c>
      <c r="B45" s="15" t="s">
        <v>251</v>
      </c>
      <c r="C45" s="39" t="s">
        <v>234</v>
      </c>
      <c r="D45" s="39" t="s">
        <v>234</v>
      </c>
      <c r="E45" s="39" t="s">
        <v>234</v>
      </c>
      <c r="F45" s="39" t="s">
        <v>234</v>
      </c>
      <c r="G45" s="16">
        <v>80555000</v>
      </c>
    </row>
    <row r="46" spans="1:7" ht="16.7" customHeight="1" x14ac:dyDescent="0.2">
      <c r="A46" s="13">
        <f t="shared" si="2"/>
        <v>41</v>
      </c>
      <c r="B46" s="15" t="s">
        <v>256</v>
      </c>
      <c r="C46" s="40">
        <v>9708</v>
      </c>
      <c r="D46" s="40">
        <v>12080</v>
      </c>
      <c r="E46" s="40">
        <v>10184</v>
      </c>
      <c r="F46" s="40">
        <v>11389</v>
      </c>
      <c r="G46" s="40">
        <v>43361</v>
      </c>
    </row>
    <row r="47" spans="1:7" ht="16.7" customHeight="1" x14ac:dyDescent="0.2">
      <c r="A47" s="13">
        <f t="shared" si="2"/>
        <v>42</v>
      </c>
    </row>
    <row r="48" spans="1:7" ht="16.7" customHeight="1" x14ac:dyDescent="0.2">
      <c r="A48" s="13">
        <f t="shared" si="2"/>
        <v>43</v>
      </c>
      <c r="C48" s="14" t="s">
        <v>35</v>
      </c>
      <c r="D48" s="14" t="s">
        <v>36</v>
      </c>
      <c r="E48" s="14" t="s">
        <v>37</v>
      </c>
      <c r="F48" s="14" t="s">
        <v>38</v>
      </c>
      <c r="G48" s="14" t="s">
        <v>44</v>
      </c>
    </row>
    <row r="49" spans="1:7" ht="16.7" customHeight="1" x14ac:dyDescent="0.2">
      <c r="A49" s="13">
        <f t="shared" si="2"/>
        <v>44</v>
      </c>
      <c r="B49" s="15" t="s">
        <v>233</v>
      </c>
      <c r="C49" s="39" t="s">
        <v>234</v>
      </c>
      <c r="D49" s="39" t="s">
        <v>234</v>
      </c>
      <c r="E49" s="39" t="s">
        <v>234</v>
      </c>
      <c r="F49" s="39" t="s">
        <v>234</v>
      </c>
      <c r="G49" s="43">
        <v>0.121</v>
      </c>
    </row>
    <row r="50" spans="1:7" ht="16.7" customHeight="1" x14ac:dyDescent="0.2">
      <c r="A50" s="13">
        <f t="shared" si="2"/>
        <v>45</v>
      </c>
      <c r="B50" s="15" t="s">
        <v>235</v>
      </c>
      <c r="C50" s="39" t="s">
        <v>234</v>
      </c>
      <c r="D50" s="39" t="s">
        <v>234</v>
      </c>
      <c r="E50" s="39" t="s">
        <v>234</v>
      </c>
      <c r="F50" s="39" t="s">
        <v>234</v>
      </c>
      <c r="G50" s="43">
        <v>3.6999999999999998E-2</v>
      </c>
    </row>
    <row r="51" spans="1:7" ht="16.7" customHeight="1" x14ac:dyDescent="0.2">
      <c r="A51" s="13">
        <f t="shared" si="2"/>
        <v>46</v>
      </c>
      <c r="B51" s="30" t="s">
        <v>236</v>
      </c>
    </row>
    <row r="52" spans="1:7" ht="16.7" customHeight="1" x14ac:dyDescent="0.2">
      <c r="A52" s="13">
        <f t="shared" si="2"/>
        <v>47</v>
      </c>
      <c r="B52" s="15" t="s">
        <v>237</v>
      </c>
      <c r="C52" s="16">
        <v>524794688000</v>
      </c>
      <c r="D52" s="16">
        <v>503693198000</v>
      </c>
      <c r="E52" s="16">
        <v>506083328000</v>
      </c>
      <c r="F52" s="16">
        <v>509105421000</v>
      </c>
      <c r="G52" s="16">
        <v>509105421000</v>
      </c>
    </row>
    <row r="53" spans="1:7" ht="16.7" customHeight="1" x14ac:dyDescent="0.2">
      <c r="A53" s="13">
        <f t="shared" si="2"/>
        <v>48</v>
      </c>
      <c r="B53" s="15" t="s">
        <v>238</v>
      </c>
      <c r="C53" s="16">
        <v>481325241000</v>
      </c>
      <c r="D53" s="16">
        <v>461947608000</v>
      </c>
      <c r="E53" s="16">
        <v>470203438000</v>
      </c>
      <c r="F53" s="16">
        <v>468237971000</v>
      </c>
      <c r="G53" s="16">
        <v>468237971000</v>
      </c>
    </row>
    <row r="54" spans="1:7" ht="16.7" customHeight="1" x14ac:dyDescent="0.2">
      <c r="A54" s="13">
        <f t="shared" si="2"/>
        <v>49</v>
      </c>
      <c r="B54" s="15" t="s">
        <v>239</v>
      </c>
      <c r="C54" s="16">
        <v>43469447000</v>
      </c>
      <c r="D54" s="16">
        <v>41745590000</v>
      </c>
      <c r="E54" s="16">
        <v>35879890000</v>
      </c>
      <c r="F54" s="16">
        <v>40867450000</v>
      </c>
      <c r="G54" s="16">
        <v>40867450000</v>
      </c>
    </row>
    <row r="55" spans="1:7" ht="16.7" customHeight="1" x14ac:dyDescent="0.2">
      <c r="A55" s="13">
        <f t="shared" si="2"/>
        <v>50</v>
      </c>
      <c r="B55" s="15" t="s">
        <v>240</v>
      </c>
      <c r="C55" s="44">
        <v>2516092</v>
      </c>
      <c r="D55" s="44">
        <v>2414287</v>
      </c>
      <c r="E55" s="44">
        <v>2431025</v>
      </c>
      <c r="F55" s="44">
        <v>2457147</v>
      </c>
      <c r="G55" s="44">
        <v>2457147</v>
      </c>
    </row>
    <row r="56" spans="1:7" ht="16.7" customHeight="1" x14ac:dyDescent="0.2">
      <c r="A56" s="13">
        <f t="shared" si="2"/>
        <v>51</v>
      </c>
      <c r="B56" s="15" t="s">
        <v>241</v>
      </c>
      <c r="C56" s="44">
        <v>2407623</v>
      </c>
      <c r="D56" s="44">
        <v>2312601</v>
      </c>
      <c r="E56" s="44">
        <v>2347685</v>
      </c>
      <c r="F56" s="44">
        <v>2357209</v>
      </c>
      <c r="G56" s="44">
        <v>2357209</v>
      </c>
    </row>
    <row r="57" spans="1:7" ht="16.7" customHeight="1" x14ac:dyDescent="0.2">
      <c r="A57" s="13">
        <f t="shared" si="2"/>
        <v>52</v>
      </c>
      <c r="B57" s="15" t="s">
        <v>242</v>
      </c>
      <c r="C57" s="44">
        <v>108469</v>
      </c>
      <c r="D57" s="44">
        <v>101686</v>
      </c>
      <c r="E57" s="44">
        <v>83340</v>
      </c>
      <c r="F57" s="44">
        <v>99938</v>
      </c>
      <c r="G57" s="44">
        <v>99938</v>
      </c>
    </row>
    <row r="58" spans="1:7" ht="16.7" customHeight="1" x14ac:dyDescent="0.2">
      <c r="A58" s="13">
        <f t="shared" si="2"/>
        <v>53</v>
      </c>
      <c r="B58" s="15" t="s">
        <v>243</v>
      </c>
      <c r="C58" s="41">
        <v>4.8099999999999996</v>
      </c>
      <c r="D58" s="41">
        <v>4.99</v>
      </c>
      <c r="E58" s="41">
        <v>5.1100000000000003</v>
      </c>
      <c r="F58" s="41">
        <v>4.9400000000000004</v>
      </c>
      <c r="G58" s="41">
        <v>4.9400000000000004</v>
      </c>
    </row>
    <row r="59" spans="1:7" ht="16.7" customHeight="1" x14ac:dyDescent="0.2">
      <c r="A59" s="13">
        <f t="shared" si="2"/>
        <v>54</v>
      </c>
      <c r="B59" s="15" t="s">
        <v>244</v>
      </c>
      <c r="C59" s="19">
        <v>1.0999999999999999E-2</v>
      </c>
      <c r="D59" s="19">
        <v>1.0999999999999999E-2</v>
      </c>
      <c r="E59" s="19">
        <v>1.1299999999999999E-2</v>
      </c>
      <c r="F59" s="19">
        <v>1.23E-2</v>
      </c>
      <c r="G59" s="19">
        <v>1.23E-2</v>
      </c>
    </row>
    <row r="60" spans="1:7" ht="16.7" customHeight="1" x14ac:dyDescent="0.2">
      <c r="A60" s="13">
        <f t="shared" si="2"/>
        <v>55</v>
      </c>
      <c r="B60" s="15" t="s">
        <v>245</v>
      </c>
      <c r="C60" s="42">
        <v>0.96299999999999997</v>
      </c>
      <c r="D60" s="42">
        <v>0.96519999999999995</v>
      </c>
      <c r="E60" s="42">
        <v>0.97</v>
      </c>
      <c r="F60" s="42">
        <v>0.97</v>
      </c>
      <c r="G60" s="42">
        <v>0.97</v>
      </c>
    </row>
    <row r="61" spans="1:7" ht="16.7" customHeight="1" x14ac:dyDescent="0.2">
      <c r="A61" s="13">
        <f t="shared" si="2"/>
        <v>56</v>
      </c>
      <c r="B61" s="30" t="s">
        <v>246</v>
      </c>
    </row>
    <row r="62" spans="1:7" ht="16.7" customHeight="1" x14ac:dyDescent="0.2">
      <c r="A62" s="13">
        <f t="shared" si="2"/>
        <v>57</v>
      </c>
      <c r="B62" s="15" t="s">
        <v>247</v>
      </c>
      <c r="C62" s="39" t="s">
        <v>234</v>
      </c>
      <c r="D62" s="39" t="s">
        <v>234</v>
      </c>
      <c r="E62" s="39" t="s">
        <v>234</v>
      </c>
      <c r="F62" s="39" t="s">
        <v>234</v>
      </c>
      <c r="G62" s="16">
        <v>244224000</v>
      </c>
    </row>
    <row r="63" spans="1:7" ht="16.7" customHeight="1" x14ac:dyDescent="0.2">
      <c r="A63" s="13">
        <f t="shared" si="2"/>
        <v>58</v>
      </c>
      <c r="B63" s="15" t="s">
        <v>255</v>
      </c>
      <c r="C63" s="40">
        <v>35900</v>
      </c>
      <c r="D63" s="40">
        <v>42800</v>
      </c>
      <c r="E63" s="40">
        <v>44100</v>
      </c>
      <c r="F63" s="40">
        <v>39000</v>
      </c>
      <c r="G63" s="40">
        <v>161800</v>
      </c>
    </row>
    <row r="64" spans="1:7" ht="16.7" customHeight="1" x14ac:dyDescent="0.2">
      <c r="A64" s="13">
        <f t="shared" si="2"/>
        <v>59</v>
      </c>
      <c r="B64" s="15" t="s">
        <v>249</v>
      </c>
      <c r="C64" s="39" t="s">
        <v>234</v>
      </c>
      <c r="D64" s="39" t="s">
        <v>234</v>
      </c>
      <c r="E64" s="39" t="s">
        <v>234</v>
      </c>
      <c r="F64" s="39" t="s">
        <v>234</v>
      </c>
      <c r="G64" s="16">
        <v>209826000</v>
      </c>
    </row>
    <row r="65" spans="1:7" ht="16.7" customHeight="1" x14ac:dyDescent="0.2">
      <c r="A65" s="13">
        <f t="shared" si="2"/>
        <v>60</v>
      </c>
      <c r="B65" s="15" t="s">
        <v>250</v>
      </c>
      <c r="C65" s="40">
        <v>2526083</v>
      </c>
      <c r="D65" s="40">
        <v>2663118</v>
      </c>
      <c r="E65" s="40">
        <v>2854116</v>
      </c>
      <c r="F65" s="40">
        <v>3017480</v>
      </c>
      <c r="G65" s="40">
        <v>3017480</v>
      </c>
    </row>
    <row r="66" spans="1:7" ht="16.7" customHeight="1" x14ac:dyDescent="0.2">
      <c r="A66" s="13">
        <f t="shared" si="2"/>
        <v>61</v>
      </c>
      <c r="B66" s="15" t="s">
        <v>251</v>
      </c>
      <c r="C66" s="39" t="s">
        <v>234</v>
      </c>
      <c r="D66" s="39" t="s">
        <v>234</v>
      </c>
      <c r="E66" s="39" t="s">
        <v>234</v>
      </c>
      <c r="F66" s="39" t="s">
        <v>234</v>
      </c>
      <c r="G66" s="16">
        <v>62305000</v>
      </c>
    </row>
    <row r="67" spans="1:7" ht="16.7" customHeight="1" x14ac:dyDescent="0.2">
      <c r="A67" s="13">
        <f t="shared" si="2"/>
        <v>62</v>
      </c>
      <c r="B67" s="15" t="s">
        <v>256</v>
      </c>
      <c r="C67" s="40">
        <v>8500</v>
      </c>
      <c r="D67" s="40">
        <v>10800</v>
      </c>
      <c r="E67" s="40">
        <v>10400</v>
      </c>
      <c r="F67" s="40">
        <v>9500</v>
      </c>
      <c r="G67" s="40">
        <v>39200</v>
      </c>
    </row>
    <row r="68" spans="1:7" ht="16.7" customHeight="1" x14ac:dyDescent="0.2">
      <c r="A68" s="13">
        <f t="shared" si="2"/>
        <v>63</v>
      </c>
    </row>
    <row r="69" spans="1:7" ht="16.7" customHeight="1" x14ac:dyDescent="0.2">
      <c r="A69" s="13">
        <f t="shared" si="2"/>
        <v>64</v>
      </c>
      <c r="C69" s="14" t="s">
        <v>35</v>
      </c>
      <c r="D69" s="14" t="s">
        <v>36</v>
      </c>
      <c r="E69" s="14" t="s">
        <v>37</v>
      </c>
      <c r="F69" s="14" t="s">
        <v>38</v>
      </c>
      <c r="G69" s="14" t="s">
        <v>45</v>
      </c>
    </row>
    <row r="70" spans="1:7" ht="16.7" customHeight="1" x14ac:dyDescent="0.2">
      <c r="A70" s="13">
        <f t="shared" si="2"/>
        <v>65</v>
      </c>
      <c r="B70" s="15" t="s">
        <v>233</v>
      </c>
      <c r="C70" s="39" t="s">
        <v>234</v>
      </c>
      <c r="D70" s="39" t="s">
        <v>234</v>
      </c>
      <c r="E70" s="39" t="s">
        <v>234</v>
      </c>
      <c r="F70" s="39" t="s">
        <v>234</v>
      </c>
      <c r="G70" s="43">
        <v>0.11</v>
      </c>
    </row>
    <row r="71" spans="1:7" ht="16.7" customHeight="1" x14ac:dyDescent="0.2">
      <c r="A71" s="13">
        <f t="shared" ref="A71:A102" si="3">A70+1</f>
        <v>66</v>
      </c>
      <c r="B71" s="15" t="s">
        <v>235</v>
      </c>
      <c r="C71" s="39" t="s">
        <v>234</v>
      </c>
      <c r="D71" s="39" t="s">
        <v>234</v>
      </c>
      <c r="E71" s="39" t="s">
        <v>234</v>
      </c>
      <c r="F71" s="39" t="s">
        <v>234</v>
      </c>
      <c r="G71" s="43">
        <v>3.2000000000000001E-2</v>
      </c>
    </row>
    <row r="72" spans="1:7" ht="16.7" customHeight="1" x14ac:dyDescent="0.2">
      <c r="A72" s="13">
        <f t="shared" si="3"/>
        <v>67</v>
      </c>
      <c r="B72" s="30" t="s">
        <v>236</v>
      </c>
    </row>
    <row r="73" spans="1:7" ht="16.7" customHeight="1" x14ac:dyDescent="0.2">
      <c r="A73" s="13">
        <f t="shared" si="3"/>
        <v>68</v>
      </c>
      <c r="B73" s="15" t="s">
        <v>237</v>
      </c>
      <c r="C73" s="16">
        <v>545763625000</v>
      </c>
      <c r="D73" s="16">
        <v>537854227000</v>
      </c>
      <c r="E73" s="16">
        <v>531029666000</v>
      </c>
      <c r="F73" s="16">
        <v>534704602000</v>
      </c>
      <c r="G73" s="16">
        <v>534704602000</v>
      </c>
    </row>
    <row r="74" spans="1:7" ht="16.7" customHeight="1" x14ac:dyDescent="0.2">
      <c r="A74" s="13">
        <f t="shared" si="3"/>
        <v>69</v>
      </c>
      <c r="B74" s="15" t="s">
        <v>238</v>
      </c>
      <c r="C74" s="16">
        <v>492368318000</v>
      </c>
      <c r="D74" s="16">
        <v>485422026000</v>
      </c>
      <c r="E74" s="16">
        <v>495614634000</v>
      </c>
      <c r="F74" s="16">
        <v>486540840000</v>
      </c>
      <c r="G74" s="16">
        <v>486540840000</v>
      </c>
    </row>
    <row r="75" spans="1:7" ht="16.7" customHeight="1" x14ac:dyDescent="0.2">
      <c r="A75" s="13">
        <f t="shared" si="3"/>
        <v>70</v>
      </c>
      <c r="B75" s="15" t="s">
        <v>239</v>
      </c>
      <c r="C75" s="16">
        <v>53395307000</v>
      </c>
      <c r="D75" s="16">
        <v>52432201000</v>
      </c>
      <c r="E75" s="16">
        <v>35415032000</v>
      </c>
      <c r="F75" s="16">
        <v>48163762000</v>
      </c>
      <c r="G75" s="16">
        <v>48163762000</v>
      </c>
    </row>
    <row r="76" spans="1:7" ht="16.7" customHeight="1" x14ac:dyDescent="0.2">
      <c r="A76" s="13">
        <f t="shared" si="3"/>
        <v>71</v>
      </c>
      <c r="B76" s="15" t="s">
        <v>240</v>
      </c>
      <c r="C76" s="40">
        <v>2554617</v>
      </c>
      <c r="D76" s="40">
        <v>2532305</v>
      </c>
      <c r="E76" s="40">
        <v>2517323</v>
      </c>
      <c r="F76" s="40">
        <v>2534497</v>
      </c>
      <c r="G76" s="40">
        <v>2534497</v>
      </c>
    </row>
    <row r="77" spans="1:7" ht="16.7" customHeight="1" x14ac:dyDescent="0.2">
      <c r="A77" s="13">
        <f t="shared" si="3"/>
        <v>72</v>
      </c>
      <c r="B77" s="15" t="s">
        <v>241</v>
      </c>
      <c r="C77" s="40">
        <v>2411386</v>
      </c>
      <c r="D77" s="40">
        <v>2396613</v>
      </c>
      <c r="E77" s="40">
        <v>2427061</v>
      </c>
      <c r="F77" s="40">
        <v>2412117</v>
      </c>
      <c r="G77" s="40">
        <v>2412117</v>
      </c>
    </row>
    <row r="78" spans="1:7" ht="16.7" customHeight="1" x14ac:dyDescent="0.2">
      <c r="A78" s="13">
        <f t="shared" si="3"/>
        <v>73</v>
      </c>
      <c r="B78" s="15" t="s">
        <v>242</v>
      </c>
      <c r="C78" s="40">
        <v>143231</v>
      </c>
      <c r="D78" s="40">
        <v>135692</v>
      </c>
      <c r="E78" s="40">
        <v>90249</v>
      </c>
      <c r="F78" s="40">
        <v>122380</v>
      </c>
      <c r="G78" s="40">
        <v>122380</v>
      </c>
    </row>
    <row r="79" spans="1:7" ht="16.7" customHeight="1" x14ac:dyDescent="0.2">
      <c r="A79" s="13">
        <f t="shared" si="3"/>
        <v>74</v>
      </c>
      <c r="B79" s="15" t="s">
        <v>243</v>
      </c>
      <c r="C79" s="41">
        <v>4.59</v>
      </c>
      <c r="D79" s="41">
        <v>4.83</v>
      </c>
      <c r="E79" s="41">
        <v>5.13</v>
      </c>
      <c r="F79" s="41">
        <v>4.9800000000000004</v>
      </c>
      <c r="G79" s="41">
        <v>4.9800000000000004</v>
      </c>
    </row>
    <row r="80" spans="1:7" ht="16.7" customHeight="1" x14ac:dyDescent="0.2">
      <c r="A80" s="13">
        <f t="shared" si="3"/>
        <v>75</v>
      </c>
      <c r="B80" s="15" t="s">
        <v>257</v>
      </c>
      <c r="C80" s="19">
        <v>8.3999999999999995E-3</v>
      </c>
      <c r="D80" s="19">
        <v>7.4000000000000003E-3</v>
      </c>
      <c r="E80" s="19">
        <v>7.6E-3</v>
      </c>
      <c r="F80" s="19">
        <v>8.8000000000000005E-3</v>
      </c>
      <c r="G80" s="19">
        <v>8.8000000000000005E-3</v>
      </c>
    </row>
    <row r="81" spans="1:7" ht="16.7" customHeight="1" x14ac:dyDescent="0.2">
      <c r="A81" s="13">
        <f t="shared" si="3"/>
        <v>76</v>
      </c>
      <c r="B81" s="15" t="s">
        <v>244</v>
      </c>
      <c r="C81" s="19">
        <v>1.3100000000000001E-2</v>
      </c>
      <c r="D81" s="19">
        <v>1.12E-2</v>
      </c>
      <c r="E81" s="19">
        <v>1.11E-2</v>
      </c>
      <c r="F81" s="19">
        <v>1.2E-2</v>
      </c>
      <c r="G81" s="19">
        <v>1.2E-2</v>
      </c>
    </row>
    <row r="82" spans="1:7" ht="16.7" customHeight="1" x14ac:dyDescent="0.2">
      <c r="A82" s="13">
        <f t="shared" si="3"/>
        <v>77</v>
      </c>
      <c r="B82" s="15" t="s">
        <v>245</v>
      </c>
      <c r="C82" s="42">
        <v>0.92</v>
      </c>
      <c r="D82" s="42">
        <v>0.93</v>
      </c>
      <c r="E82" s="42">
        <v>0.93</v>
      </c>
      <c r="F82" s="42">
        <v>0.95299999999999996</v>
      </c>
      <c r="G82" s="42">
        <v>0.95299999999999996</v>
      </c>
    </row>
    <row r="83" spans="1:7" ht="16.7" customHeight="1" x14ac:dyDescent="0.2">
      <c r="A83" s="13">
        <f t="shared" si="3"/>
        <v>78</v>
      </c>
      <c r="B83" s="30" t="s">
        <v>246</v>
      </c>
    </row>
    <row r="84" spans="1:7" ht="16.7" customHeight="1" x14ac:dyDescent="0.2">
      <c r="A84" s="13">
        <f t="shared" si="3"/>
        <v>79</v>
      </c>
      <c r="B84" s="15" t="s">
        <v>247</v>
      </c>
      <c r="C84" s="39" t="s">
        <v>234</v>
      </c>
      <c r="D84" s="39" t="s">
        <v>234</v>
      </c>
      <c r="E84" s="39" t="s">
        <v>234</v>
      </c>
      <c r="F84" s="39" t="s">
        <v>234</v>
      </c>
      <c r="G84" s="16">
        <v>504270000</v>
      </c>
    </row>
    <row r="85" spans="1:7" ht="16.7" customHeight="1" x14ac:dyDescent="0.2">
      <c r="A85" s="13">
        <f t="shared" si="3"/>
        <v>80</v>
      </c>
      <c r="B85" s="15" t="s">
        <v>255</v>
      </c>
      <c r="C85" s="40">
        <v>168300</v>
      </c>
      <c r="D85" s="40">
        <v>82600</v>
      </c>
      <c r="E85" s="40">
        <v>54400</v>
      </c>
      <c r="F85" s="40">
        <v>38700</v>
      </c>
      <c r="G85" s="40">
        <v>344000</v>
      </c>
    </row>
    <row r="86" spans="1:7" ht="16.7" customHeight="1" x14ac:dyDescent="0.2">
      <c r="A86" s="13">
        <f t="shared" si="3"/>
        <v>81</v>
      </c>
      <c r="B86" s="15" t="s">
        <v>249</v>
      </c>
      <c r="C86" s="39" t="s">
        <v>234</v>
      </c>
      <c r="D86" s="39" t="s">
        <v>234</v>
      </c>
      <c r="E86" s="39" t="s">
        <v>234</v>
      </c>
      <c r="F86" s="39" t="s">
        <v>234</v>
      </c>
      <c r="G86" s="16">
        <v>145381000</v>
      </c>
    </row>
    <row r="87" spans="1:7" ht="16.7" customHeight="1" x14ac:dyDescent="0.2">
      <c r="A87" s="13">
        <f t="shared" si="3"/>
        <v>82</v>
      </c>
      <c r="B87" s="15" t="s">
        <v>250</v>
      </c>
      <c r="C87" s="39" t="s">
        <v>234</v>
      </c>
      <c r="D87" s="39" t="s">
        <v>234</v>
      </c>
      <c r="E87" s="39" t="s">
        <v>234</v>
      </c>
      <c r="F87" s="39" t="s">
        <v>234</v>
      </c>
      <c r="G87" s="40">
        <v>2263517</v>
      </c>
    </row>
    <row r="88" spans="1:7" ht="16.7" customHeight="1" x14ac:dyDescent="0.2">
      <c r="A88" s="13">
        <f t="shared" si="3"/>
        <v>83</v>
      </c>
      <c r="B88" s="15" t="s">
        <v>251</v>
      </c>
      <c r="C88" s="39" t="s">
        <v>234</v>
      </c>
      <c r="D88" s="39" t="s">
        <v>234</v>
      </c>
      <c r="E88" s="39" t="s">
        <v>234</v>
      </c>
      <c r="F88" s="39" t="s">
        <v>234</v>
      </c>
      <c r="G88" s="16">
        <v>68828000</v>
      </c>
    </row>
    <row r="89" spans="1:7" ht="16.7" customHeight="1" x14ac:dyDescent="0.2">
      <c r="A89" s="13">
        <f t="shared" si="3"/>
        <v>84</v>
      </c>
      <c r="B89" s="15" t="s">
        <v>256</v>
      </c>
      <c r="C89" s="40">
        <v>5300</v>
      </c>
      <c r="D89" s="40">
        <v>7200</v>
      </c>
      <c r="E89" s="40">
        <v>7800</v>
      </c>
      <c r="F89" s="40">
        <v>7900</v>
      </c>
      <c r="G89" s="40">
        <v>28200</v>
      </c>
    </row>
    <row r="90" spans="1:7" ht="16.7" customHeight="1" x14ac:dyDescent="0.2">
      <c r="A90" s="13">
        <f t="shared" si="3"/>
        <v>85</v>
      </c>
    </row>
    <row r="91" spans="1:7" ht="16.7" customHeight="1" x14ac:dyDescent="0.2">
      <c r="A91" s="13">
        <f t="shared" si="3"/>
        <v>86</v>
      </c>
      <c r="C91" s="14" t="s">
        <v>35</v>
      </c>
      <c r="D91" s="14" t="s">
        <v>36</v>
      </c>
      <c r="E91" s="14" t="s">
        <v>37</v>
      </c>
      <c r="F91" s="14" t="s">
        <v>38</v>
      </c>
      <c r="G91" s="14" t="s">
        <v>46</v>
      </c>
    </row>
    <row r="92" spans="1:7" ht="16.7" customHeight="1" x14ac:dyDescent="0.2">
      <c r="A92" s="13">
        <f t="shared" si="3"/>
        <v>87</v>
      </c>
      <c r="B92" s="15" t="s">
        <v>233</v>
      </c>
      <c r="C92" s="39" t="s">
        <v>234</v>
      </c>
      <c r="D92" s="39" t="s">
        <v>234</v>
      </c>
      <c r="E92" s="39" t="s">
        <v>234</v>
      </c>
      <c r="F92" s="39" t="s">
        <v>234</v>
      </c>
      <c r="G92" s="43">
        <v>0.108</v>
      </c>
    </row>
    <row r="93" spans="1:7" ht="16.7" customHeight="1" x14ac:dyDescent="0.2">
      <c r="A93" s="13">
        <f t="shared" si="3"/>
        <v>88</v>
      </c>
      <c r="B93" s="15" t="s">
        <v>235</v>
      </c>
      <c r="C93" s="39" t="s">
        <v>234</v>
      </c>
      <c r="D93" s="39" t="s">
        <v>234</v>
      </c>
      <c r="E93" s="39" t="s">
        <v>234</v>
      </c>
      <c r="F93" s="39" t="s">
        <v>234</v>
      </c>
      <c r="G93" s="43">
        <v>3.3000000000000002E-2</v>
      </c>
    </row>
    <row r="94" spans="1:7" ht="16.7" customHeight="1" x14ac:dyDescent="0.2">
      <c r="A94" s="13">
        <f t="shared" si="3"/>
        <v>89</v>
      </c>
      <c r="B94" s="30" t="s">
        <v>236</v>
      </c>
    </row>
    <row r="95" spans="1:7" ht="16.7" customHeight="1" x14ac:dyDescent="0.2">
      <c r="A95" s="13">
        <f t="shared" si="3"/>
        <v>90</v>
      </c>
      <c r="B95" s="15" t="s">
        <v>237</v>
      </c>
      <c r="C95" s="16">
        <v>467030036000</v>
      </c>
      <c r="D95" s="16">
        <v>507167578058</v>
      </c>
      <c r="E95" s="16">
        <v>521300240000</v>
      </c>
      <c r="F95" s="16">
        <v>551866424000</v>
      </c>
      <c r="G95" s="16">
        <v>551866424000</v>
      </c>
    </row>
    <row r="96" spans="1:7" ht="16.7" customHeight="1" x14ac:dyDescent="0.2">
      <c r="A96" s="13">
        <f t="shared" si="3"/>
        <v>91</v>
      </c>
      <c r="B96" s="15" t="s">
        <v>238</v>
      </c>
      <c r="C96" s="16">
        <v>431497603000</v>
      </c>
      <c r="D96" s="16">
        <v>466444905000</v>
      </c>
      <c r="E96" s="16">
        <v>454666840000</v>
      </c>
      <c r="F96" s="16">
        <v>485087214000</v>
      </c>
      <c r="G96" s="16">
        <v>485087214000</v>
      </c>
    </row>
    <row r="97" spans="1:7" ht="16.7" customHeight="1" x14ac:dyDescent="0.2">
      <c r="A97" s="13">
        <f t="shared" si="3"/>
        <v>92</v>
      </c>
      <c r="B97" s="15" t="s">
        <v>239</v>
      </c>
      <c r="C97" s="16">
        <v>35532433000</v>
      </c>
      <c r="D97" s="16">
        <v>40722673058</v>
      </c>
      <c r="E97" s="16">
        <v>66633400000</v>
      </c>
      <c r="F97" s="16">
        <v>66779210000</v>
      </c>
      <c r="G97" s="16">
        <v>66779210000</v>
      </c>
    </row>
    <row r="98" spans="1:7" ht="16.7" customHeight="1" x14ac:dyDescent="0.2">
      <c r="A98" s="13">
        <f t="shared" si="3"/>
        <v>93</v>
      </c>
      <c r="B98" s="15" t="s">
        <v>240</v>
      </c>
      <c r="C98" s="40">
        <v>2315390</v>
      </c>
      <c r="D98" s="40">
        <v>2372615</v>
      </c>
      <c r="E98" s="40">
        <v>2433600</v>
      </c>
      <c r="F98" s="40">
        <v>2565108</v>
      </c>
      <c r="G98" s="40">
        <v>2565108</v>
      </c>
    </row>
    <row r="99" spans="1:7" ht="16.7" customHeight="1" x14ac:dyDescent="0.2">
      <c r="A99" s="13">
        <f t="shared" si="3"/>
        <v>94</v>
      </c>
      <c r="B99" s="15" t="s">
        <v>241</v>
      </c>
      <c r="C99" s="40">
        <v>2123700</v>
      </c>
      <c r="D99" s="40">
        <v>2247454</v>
      </c>
      <c r="E99" s="40">
        <v>2239000</v>
      </c>
      <c r="F99" s="40">
        <v>2384150</v>
      </c>
      <c r="G99" s="40">
        <v>2384150</v>
      </c>
    </row>
    <row r="100" spans="1:7" ht="16.7" customHeight="1" x14ac:dyDescent="0.2">
      <c r="A100" s="13">
        <f t="shared" si="3"/>
        <v>95</v>
      </c>
      <c r="B100" s="15" t="s">
        <v>242</v>
      </c>
      <c r="C100" s="40">
        <v>191700</v>
      </c>
      <c r="D100" s="40">
        <v>125161</v>
      </c>
      <c r="E100" s="40">
        <v>194600</v>
      </c>
      <c r="F100" s="40">
        <v>180900</v>
      </c>
      <c r="G100" s="40">
        <v>180900</v>
      </c>
    </row>
    <row r="101" spans="1:7" ht="16.7" customHeight="1" x14ac:dyDescent="0.2">
      <c r="A101" s="13">
        <f t="shared" si="3"/>
        <v>96</v>
      </c>
      <c r="B101" s="15" t="s">
        <v>243</v>
      </c>
      <c r="C101" s="45">
        <v>3.41</v>
      </c>
      <c r="D101" s="45">
        <v>3.46</v>
      </c>
      <c r="E101" s="45">
        <v>3.61</v>
      </c>
      <c r="F101" s="45">
        <v>3.91</v>
      </c>
      <c r="G101" s="45">
        <v>3.91</v>
      </c>
    </row>
    <row r="102" spans="1:7" ht="16.7" customHeight="1" x14ac:dyDescent="0.2">
      <c r="A102" s="13">
        <f t="shared" si="3"/>
        <v>97</v>
      </c>
      <c r="B102" s="15" t="s">
        <v>257</v>
      </c>
      <c r="C102" s="19">
        <v>7.1999999999999998E-3</v>
      </c>
      <c r="D102" s="19">
        <v>7.1000000000000004E-3</v>
      </c>
      <c r="E102" s="19">
        <v>8.3000000000000001E-3</v>
      </c>
      <c r="F102" s="19">
        <v>9.4000000000000004E-3</v>
      </c>
      <c r="G102" s="19">
        <v>9.4000000000000004E-3</v>
      </c>
    </row>
    <row r="103" spans="1:7" ht="16.7" customHeight="1" x14ac:dyDescent="0.2">
      <c r="A103" s="13">
        <f t="shared" ref="A103:A116" si="4">A102+1</f>
        <v>98</v>
      </c>
      <c r="B103" s="15" t="s">
        <v>244</v>
      </c>
      <c r="C103" s="19">
        <v>3.2099999999999997E-2</v>
      </c>
      <c r="D103" s="19">
        <v>2.5999999999999999E-2</v>
      </c>
      <c r="E103" s="19">
        <v>2.1499999999999998E-2</v>
      </c>
      <c r="F103" s="19">
        <v>1.6E-2</v>
      </c>
      <c r="G103" s="19">
        <v>1.6E-2</v>
      </c>
    </row>
    <row r="104" spans="1:7" ht="16.7" customHeight="1" x14ac:dyDescent="0.2">
      <c r="A104" s="13">
        <f t="shared" si="4"/>
        <v>99</v>
      </c>
      <c r="B104" s="15" t="s">
        <v>245</v>
      </c>
      <c r="C104" s="42">
        <v>0.91</v>
      </c>
      <c r="D104" s="42">
        <v>0.9</v>
      </c>
      <c r="E104" s="42">
        <v>0.91</v>
      </c>
      <c r="F104" s="42">
        <v>0.91</v>
      </c>
      <c r="G104" s="42">
        <v>0.91</v>
      </c>
    </row>
    <row r="105" spans="1:7" ht="16.7" customHeight="1" x14ac:dyDescent="0.2">
      <c r="A105" s="13">
        <f t="shared" si="4"/>
        <v>100</v>
      </c>
      <c r="B105" s="30" t="s">
        <v>246</v>
      </c>
    </row>
    <row r="106" spans="1:7" ht="16.7" customHeight="1" x14ac:dyDescent="0.2">
      <c r="A106" s="13">
        <f t="shared" si="4"/>
        <v>101</v>
      </c>
      <c r="B106" s="15" t="s">
        <v>247</v>
      </c>
      <c r="C106" s="39" t="s">
        <v>234</v>
      </c>
      <c r="D106" s="39" t="s">
        <v>234</v>
      </c>
      <c r="E106" s="39" t="s">
        <v>234</v>
      </c>
      <c r="F106" s="39" t="s">
        <v>234</v>
      </c>
      <c r="G106" s="35">
        <v>1373612</v>
      </c>
    </row>
    <row r="107" spans="1:7" ht="16.7" customHeight="1" x14ac:dyDescent="0.2">
      <c r="A107" s="13">
        <f t="shared" si="4"/>
        <v>102</v>
      </c>
      <c r="B107" s="15" t="s">
        <v>255</v>
      </c>
      <c r="C107" s="46">
        <v>348.8</v>
      </c>
      <c r="D107" s="46">
        <v>260.3</v>
      </c>
      <c r="E107" s="46">
        <v>261.5</v>
      </c>
      <c r="F107" s="46">
        <v>244.5</v>
      </c>
      <c r="G107" s="46">
        <v>1115.0999999999999</v>
      </c>
    </row>
    <row r="108" spans="1:7" ht="16.7" customHeight="1" x14ac:dyDescent="0.2">
      <c r="A108" s="13">
        <f t="shared" si="4"/>
        <v>103</v>
      </c>
      <c r="B108" s="15" t="s">
        <v>251</v>
      </c>
      <c r="C108" s="39" t="s">
        <v>234</v>
      </c>
      <c r="D108" s="39" t="s">
        <v>234</v>
      </c>
      <c r="E108" s="39" t="s">
        <v>234</v>
      </c>
      <c r="F108" s="39" t="s">
        <v>234</v>
      </c>
      <c r="G108" s="35">
        <v>95441</v>
      </c>
    </row>
    <row r="109" spans="1:7" ht="16.7" customHeight="1" x14ac:dyDescent="0.2">
      <c r="A109" s="13">
        <f t="shared" si="4"/>
        <v>104</v>
      </c>
      <c r="B109" s="15" t="s">
        <v>258</v>
      </c>
      <c r="C109" s="46">
        <v>2.6</v>
      </c>
      <c r="D109" s="46">
        <v>4.5999999999999996</v>
      </c>
      <c r="E109" s="46">
        <v>4.9000000000000004</v>
      </c>
      <c r="F109" s="46">
        <v>5.3</v>
      </c>
      <c r="G109" s="46">
        <v>17.399999999999999</v>
      </c>
    </row>
    <row r="110" spans="1:7" ht="16.7" customHeight="1" x14ac:dyDescent="0.2">
      <c r="A110" s="13">
        <f t="shared" si="4"/>
        <v>105</v>
      </c>
    </row>
    <row r="111" spans="1:7" ht="16.7" customHeight="1" x14ac:dyDescent="0.2">
      <c r="A111" s="13">
        <f t="shared" si="4"/>
        <v>106</v>
      </c>
      <c r="B111" s="53" t="s">
        <v>259</v>
      </c>
      <c r="C111" s="52"/>
      <c r="D111" s="52"/>
      <c r="E111" s="52"/>
      <c r="F111" s="52"/>
      <c r="G111" s="52"/>
    </row>
    <row r="112" spans="1:7" ht="53.25" customHeight="1" x14ac:dyDescent="0.2">
      <c r="A112" s="13">
        <f t="shared" si="4"/>
        <v>107</v>
      </c>
      <c r="B112" s="53" t="s">
        <v>260</v>
      </c>
      <c r="C112" s="52"/>
      <c r="D112" s="52"/>
      <c r="E112" s="52"/>
      <c r="F112" s="52"/>
      <c r="G112" s="52"/>
    </row>
    <row r="113" spans="1:7" ht="65.849999999999994" customHeight="1" x14ac:dyDescent="0.2">
      <c r="A113" s="13">
        <f t="shared" si="4"/>
        <v>108</v>
      </c>
      <c r="B113" s="53" t="s">
        <v>261</v>
      </c>
      <c r="C113" s="52"/>
      <c r="D113" s="52"/>
      <c r="E113" s="52"/>
      <c r="F113" s="52"/>
      <c r="G113" s="52"/>
    </row>
    <row r="114" spans="1:7" ht="16.7" customHeight="1" x14ac:dyDescent="0.2">
      <c r="A114" s="13">
        <f t="shared" si="4"/>
        <v>109</v>
      </c>
      <c r="B114" s="53" t="s">
        <v>262</v>
      </c>
      <c r="C114" s="52"/>
      <c r="D114" s="52"/>
      <c r="E114" s="52"/>
      <c r="F114" s="52"/>
      <c r="G114" s="52"/>
    </row>
    <row r="115" spans="1:7" ht="16.7" customHeight="1" x14ac:dyDescent="0.2">
      <c r="A115" s="13">
        <f t="shared" si="4"/>
        <v>110</v>
      </c>
      <c r="B115" s="53" t="s">
        <v>263</v>
      </c>
      <c r="C115" s="52"/>
      <c r="D115" s="52"/>
      <c r="E115" s="52"/>
      <c r="F115" s="52"/>
      <c r="G115" s="52"/>
    </row>
    <row r="116" spans="1:7" ht="26.65" customHeight="1" x14ac:dyDescent="0.2">
      <c r="A116" s="13">
        <f t="shared" si="4"/>
        <v>111</v>
      </c>
      <c r="B116" s="53" t="s">
        <v>264</v>
      </c>
      <c r="C116" s="52"/>
      <c r="D116" s="52"/>
      <c r="E116" s="52"/>
      <c r="F116" s="52"/>
      <c r="G116" s="52"/>
    </row>
    <row r="117" spans="1:7" ht="20.100000000000001" customHeight="1" x14ac:dyDescent="0.2">
      <c r="B117" s="1"/>
    </row>
    <row r="118" spans="1:7" ht="20.100000000000001" customHeight="1" x14ac:dyDescent="0.2"/>
  </sheetData>
  <mergeCells count="10">
    <mergeCell ref="A1:F1"/>
    <mergeCell ref="A2:F2"/>
    <mergeCell ref="A3:F3"/>
    <mergeCell ref="A4:F4"/>
    <mergeCell ref="B111:G111"/>
    <mergeCell ref="B112:G112"/>
    <mergeCell ref="B116:G116"/>
    <mergeCell ref="B115:G115"/>
    <mergeCell ref="B114:G114"/>
    <mergeCell ref="B113:G1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5"/>
  <sheetViews>
    <sheetView showRuler="0" workbookViewId="0"/>
  </sheetViews>
  <sheetFormatPr defaultColWidth="13.7109375" defaultRowHeight="12.75" x14ac:dyDescent="0.2"/>
  <cols>
    <col min="1" max="1" width="4.28515625" customWidth="1"/>
    <col min="2" max="2" width="148.28515625" customWidth="1"/>
    <col min="3" max="3" width="20" customWidth="1"/>
  </cols>
  <sheetData>
    <row r="1" spans="2:2" ht="20.100000000000001" customHeight="1" x14ac:dyDescent="0.2">
      <c r="B1" s="7" t="s">
        <v>16</v>
      </c>
    </row>
    <row r="2" spans="2:2" ht="20.100000000000001" customHeight="1" x14ac:dyDescent="0.2">
      <c r="B2" s="7" t="s">
        <v>3</v>
      </c>
    </row>
    <row r="3" spans="2:2" ht="15" customHeight="1" x14ac:dyDescent="0.2"/>
    <row r="4" spans="2:2" ht="22.5" customHeight="1" x14ac:dyDescent="0.2">
      <c r="B4" s="8" t="s">
        <v>17</v>
      </c>
    </row>
    <row r="5" spans="2:2" ht="239.1" customHeight="1" x14ac:dyDescent="0.2">
      <c r="B5" s="9" t="s">
        <v>18</v>
      </c>
    </row>
    <row r="6" spans="2:2" ht="214.15" customHeight="1" x14ac:dyDescent="0.2">
      <c r="B6" s="9" t="s">
        <v>19</v>
      </c>
    </row>
    <row r="7" spans="2:2" ht="174.2" customHeight="1" x14ac:dyDescent="0.2">
      <c r="B7" s="9" t="s">
        <v>20</v>
      </c>
    </row>
    <row r="8" spans="2:2" ht="122.45" customHeight="1" x14ac:dyDescent="0.2">
      <c r="B8" s="9" t="s">
        <v>21</v>
      </c>
    </row>
    <row r="9" spans="2:2" ht="152.44999999999999" customHeight="1" x14ac:dyDescent="0.2">
      <c r="B9" s="9" t="s">
        <v>22</v>
      </c>
    </row>
    <row r="10" spans="2:2" ht="207.6" customHeight="1" x14ac:dyDescent="0.2">
      <c r="B10" s="9" t="s">
        <v>23</v>
      </c>
    </row>
    <row r="11" spans="2:2" ht="22.5" customHeight="1" x14ac:dyDescent="0.2">
      <c r="B11" s="8" t="s">
        <v>24</v>
      </c>
    </row>
    <row r="12" spans="2:2" ht="159.19999999999999" customHeight="1" x14ac:dyDescent="0.2">
      <c r="B12" s="10" t="s">
        <v>25</v>
      </c>
    </row>
    <row r="13" spans="2:2" ht="15" customHeight="1" x14ac:dyDescent="0.2"/>
    <row r="14" spans="2:2" ht="15" customHeight="1" x14ac:dyDescent="0.2"/>
    <row r="15" spans="2:2" ht="15" customHeight="1" x14ac:dyDescent="0.2"/>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
  <sheetViews>
    <sheetView showRuler="0" workbookViewId="0"/>
  </sheetViews>
  <sheetFormatPr defaultColWidth="13.7109375" defaultRowHeight="12.75" x14ac:dyDescent="0.2"/>
  <cols>
    <col min="1" max="1" width="4.28515625" customWidth="1"/>
    <col min="2" max="2" width="44" customWidth="1"/>
    <col min="3" max="7" width="19.85546875" customWidth="1"/>
  </cols>
  <sheetData>
    <row r="1" spans="1:7" ht="20.100000000000001" customHeight="1" x14ac:dyDescent="0.2">
      <c r="A1" s="51" t="s">
        <v>26</v>
      </c>
      <c r="B1" s="52"/>
      <c r="C1" s="52"/>
      <c r="D1" s="52"/>
      <c r="E1" s="52"/>
      <c r="F1" s="52"/>
    </row>
    <row r="2" spans="1:7" ht="15.75" customHeight="1" x14ac:dyDescent="0.2">
      <c r="A2" s="53" t="s">
        <v>27</v>
      </c>
      <c r="B2" s="52"/>
      <c r="C2" s="52"/>
      <c r="D2" s="52"/>
      <c r="E2" s="52"/>
      <c r="F2" s="52"/>
    </row>
    <row r="3" spans="1:7" ht="13.35" customHeight="1" x14ac:dyDescent="0.2">
      <c r="A3" s="54" t="s">
        <v>28</v>
      </c>
      <c r="B3" s="52"/>
      <c r="C3" s="52"/>
      <c r="D3" s="52"/>
      <c r="E3" s="52"/>
      <c r="F3" s="52"/>
    </row>
    <row r="4" spans="1:7" ht="16.7" customHeight="1" x14ac:dyDescent="0.2">
      <c r="B4" s="12" t="s">
        <v>29</v>
      </c>
      <c r="C4" s="12" t="s">
        <v>30</v>
      </c>
      <c r="D4" s="12" t="s">
        <v>31</v>
      </c>
      <c r="E4" s="12" t="s">
        <v>32</v>
      </c>
      <c r="F4" s="12" t="s">
        <v>33</v>
      </c>
      <c r="G4" s="12" t="s">
        <v>34</v>
      </c>
    </row>
    <row r="5" spans="1:7" ht="16.7" customHeight="1" x14ac:dyDescent="0.2">
      <c r="A5" s="13">
        <v>1</v>
      </c>
      <c r="C5" s="14" t="s">
        <v>35</v>
      </c>
      <c r="D5" s="14" t="s">
        <v>36</v>
      </c>
      <c r="E5" s="14" t="s">
        <v>37</v>
      </c>
      <c r="F5" s="14" t="s">
        <v>38</v>
      </c>
      <c r="G5" s="14" t="s">
        <v>39</v>
      </c>
    </row>
    <row r="6" spans="1:7" ht="16.7" customHeight="1" x14ac:dyDescent="0.2">
      <c r="A6" s="13">
        <f t="shared" ref="A6:A28" si="0">A5+1</f>
        <v>2</v>
      </c>
      <c r="B6" s="15" t="s">
        <v>40</v>
      </c>
      <c r="C6" s="16">
        <v>11799552630</v>
      </c>
      <c r="D6" s="16">
        <v>15129197000</v>
      </c>
      <c r="E6" s="16">
        <v>19086415000</v>
      </c>
      <c r="F6" s="16">
        <v>0</v>
      </c>
      <c r="G6" s="16">
        <f>SUM(C6:F6)</f>
        <v>46015164630</v>
      </c>
    </row>
    <row r="7" spans="1:7" ht="16.7" customHeight="1" x14ac:dyDescent="0.2">
      <c r="A7" s="13">
        <f t="shared" si="0"/>
        <v>3</v>
      </c>
      <c r="B7" s="15" t="s">
        <v>41</v>
      </c>
      <c r="C7" s="17">
        <v>9784801998</v>
      </c>
      <c r="D7" s="17">
        <v>13926654000</v>
      </c>
      <c r="E7" s="17">
        <v>13326413000</v>
      </c>
      <c r="F7" s="17">
        <v>0</v>
      </c>
      <c r="G7" s="17">
        <f>SUM(C7:F7)</f>
        <v>37037868998</v>
      </c>
    </row>
    <row r="8" spans="1:7" ht="16.7" customHeight="1" x14ac:dyDescent="0.2">
      <c r="A8" s="13">
        <f t="shared" si="0"/>
        <v>4</v>
      </c>
      <c r="B8" s="15" t="s">
        <v>42</v>
      </c>
      <c r="C8" s="18">
        <f>SUM(C6:C7)</f>
        <v>21584354628</v>
      </c>
      <c r="D8" s="18">
        <f>SUM(D6:D7)</f>
        <v>29055851000</v>
      </c>
      <c r="E8" s="18">
        <f>SUM(E6:E7)</f>
        <v>32412828000</v>
      </c>
      <c r="F8" s="18">
        <f>SUM(F6:F7)</f>
        <v>0</v>
      </c>
      <c r="G8" s="18">
        <f>SUM(C8:F8)</f>
        <v>83053033628</v>
      </c>
    </row>
    <row r="9" spans="1:7" ht="16.7" customHeight="1" x14ac:dyDescent="0.2">
      <c r="A9" s="13">
        <f t="shared" si="0"/>
        <v>5</v>
      </c>
    </row>
    <row r="10" spans="1:7" ht="16.7" customHeight="1" x14ac:dyDescent="0.2">
      <c r="A10" s="13">
        <f t="shared" si="0"/>
        <v>6</v>
      </c>
      <c r="C10" s="14" t="s">
        <v>35</v>
      </c>
      <c r="D10" s="14" t="s">
        <v>36</v>
      </c>
      <c r="E10" s="14" t="s">
        <v>37</v>
      </c>
      <c r="F10" s="14" t="s">
        <v>38</v>
      </c>
      <c r="G10" s="14" t="s">
        <v>43</v>
      </c>
    </row>
    <row r="11" spans="1:7" ht="16.7" customHeight="1" x14ac:dyDescent="0.2">
      <c r="A11" s="13">
        <f t="shared" si="0"/>
        <v>7</v>
      </c>
      <c r="B11" s="15" t="s">
        <v>40</v>
      </c>
      <c r="C11" s="16">
        <v>11109157000</v>
      </c>
      <c r="D11" s="16">
        <v>13120623000</v>
      </c>
      <c r="E11" s="16">
        <v>15375174000</v>
      </c>
      <c r="F11" s="16">
        <v>15156066000</v>
      </c>
      <c r="G11" s="16">
        <f>SUM(C11:F11)</f>
        <v>54761020000</v>
      </c>
    </row>
    <row r="12" spans="1:7" ht="16.7" customHeight="1" x14ac:dyDescent="0.2">
      <c r="A12" s="13">
        <f t="shared" si="0"/>
        <v>8</v>
      </c>
      <c r="B12" s="15" t="s">
        <v>41</v>
      </c>
      <c r="C12" s="17">
        <v>9096079000</v>
      </c>
      <c r="D12" s="17">
        <v>11541067000</v>
      </c>
      <c r="E12" s="17">
        <v>13120802000</v>
      </c>
      <c r="F12" s="17">
        <v>12633164000</v>
      </c>
      <c r="G12" s="17">
        <f>SUM(C12:F12)</f>
        <v>46391112000</v>
      </c>
    </row>
    <row r="13" spans="1:7" ht="16.7" customHeight="1" x14ac:dyDescent="0.2">
      <c r="A13" s="13">
        <f t="shared" si="0"/>
        <v>9</v>
      </c>
      <c r="B13" s="15" t="s">
        <v>42</v>
      </c>
      <c r="C13" s="18">
        <f>SUM(C11:C12)</f>
        <v>20205236000</v>
      </c>
      <c r="D13" s="18">
        <f>SUM(D11:D12)</f>
        <v>24661690000</v>
      </c>
      <c r="E13" s="18">
        <f>SUM(E11:E12)</f>
        <v>28495976000</v>
      </c>
      <c r="F13" s="18">
        <f>SUM(F11:F12)</f>
        <v>27789230000</v>
      </c>
      <c r="G13" s="18">
        <f>SUM(C13:F13)</f>
        <v>101152132000</v>
      </c>
    </row>
    <row r="14" spans="1:7" ht="16.7" customHeight="1" x14ac:dyDescent="0.2">
      <c r="A14" s="13">
        <f t="shared" si="0"/>
        <v>10</v>
      </c>
    </row>
    <row r="15" spans="1:7" ht="16.7" customHeight="1" x14ac:dyDescent="0.2">
      <c r="A15" s="13">
        <f t="shared" si="0"/>
        <v>11</v>
      </c>
      <c r="C15" s="14" t="s">
        <v>35</v>
      </c>
      <c r="D15" s="14" t="s">
        <v>36</v>
      </c>
      <c r="E15" s="14" t="s">
        <v>37</v>
      </c>
      <c r="F15" s="14" t="s">
        <v>38</v>
      </c>
      <c r="G15" s="14" t="s">
        <v>44</v>
      </c>
    </row>
    <row r="16" spans="1:7" ht="16.7" customHeight="1" x14ac:dyDescent="0.2">
      <c r="A16" s="13">
        <f t="shared" si="0"/>
        <v>12</v>
      </c>
      <c r="B16" s="15" t="s">
        <v>40</v>
      </c>
      <c r="C16" s="16">
        <v>9809699000</v>
      </c>
      <c r="D16" s="16">
        <v>12413898000</v>
      </c>
      <c r="E16" s="16">
        <v>11947102000</v>
      </c>
      <c r="F16" s="16">
        <v>9592579000</v>
      </c>
      <c r="G16" s="16">
        <f>SUM(C16:F16)</f>
        <v>43763278000</v>
      </c>
    </row>
    <row r="17" spans="1:7" ht="16.7" customHeight="1" x14ac:dyDescent="0.2">
      <c r="A17" s="13">
        <f t="shared" si="0"/>
        <v>13</v>
      </c>
      <c r="B17" s="15" t="s">
        <v>41</v>
      </c>
      <c r="C17" s="17">
        <v>7119633000</v>
      </c>
      <c r="D17" s="17">
        <v>9916434544</v>
      </c>
      <c r="E17" s="17">
        <v>10244338000</v>
      </c>
      <c r="F17" s="17">
        <v>7668310000</v>
      </c>
      <c r="G17" s="17">
        <f>SUM(C17:F17)</f>
        <v>34948715544</v>
      </c>
    </row>
    <row r="18" spans="1:7" ht="16.7" customHeight="1" x14ac:dyDescent="0.2">
      <c r="A18" s="13">
        <f t="shared" si="0"/>
        <v>14</v>
      </c>
      <c r="B18" s="15" t="s">
        <v>42</v>
      </c>
      <c r="C18" s="18">
        <f>SUM(C16:C17)</f>
        <v>16929332000</v>
      </c>
      <c r="D18" s="18">
        <f>SUM(D16:D17)</f>
        <v>22330332544</v>
      </c>
      <c r="E18" s="18">
        <f>SUM(E16:E17)</f>
        <v>22191440000</v>
      </c>
      <c r="F18" s="18">
        <f>SUM(F16:F17)</f>
        <v>17260889000</v>
      </c>
      <c r="G18" s="18">
        <f>SUM(C18:F18)</f>
        <v>78711993544</v>
      </c>
    </row>
    <row r="19" spans="1:7" ht="16.7" customHeight="1" x14ac:dyDescent="0.2">
      <c r="A19" s="13">
        <f t="shared" si="0"/>
        <v>15</v>
      </c>
    </row>
    <row r="20" spans="1:7" ht="16.7" customHeight="1" x14ac:dyDescent="0.2">
      <c r="A20" s="13">
        <f t="shared" si="0"/>
        <v>16</v>
      </c>
      <c r="C20" s="14" t="s">
        <v>35</v>
      </c>
      <c r="D20" s="14" t="s">
        <v>36</v>
      </c>
      <c r="E20" s="14" t="s">
        <v>37</v>
      </c>
      <c r="F20" s="14" t="s">
        <v>38</v>
      </c>
      <c r="G20" s="14" t="s">
        <v>45</v>
      </c>
    </row>
    <row r="21" spans="1:7" ht="16.7" customHeight="1" x14ac:dyDescent="0.2">
      <c r="A21" s="13">
        <f t="shared" si="0"/>
        <v>17</v>
      </c>
      <c r="B21" s="15" t="s">
        <v>40</v>
      </c>
      <c r="C21" s="16">
        <v>33126537000</v>
      </c>
      <c r="D21" s="16">
        <v>20298509841</v>
      </c>
      <c r="E21" s="16">
        <v>14553921311</v>
      </c>
      <c r="F21" s="16">
        <v>10662054000</v>
      </c>
      <c r="G21" s="16">
        <f>SUM(C21:F21)</f>
        <v>78641022152</v>
      </c>
    </row>
    <row r="22" spans="1:7" ht="16.7" customHeight="1" x14ac:dyDescent="0.2">
      <c r="A22" s="13">
        <f t="shared" si="0"/>
        <v>18</v>
      </c>
      <c r="B22" s="15" t="s">
        <v>41</v>
      </c>
      <c r="C22" s="17">
        <v>20850278256</v>
      </c>
      <c r="D22" s="17">
        <v>14245406318</v>
      </c>
      <c r="E22" s="17">
        <v>11024340726</v>
      </c>
      <c r="F22" s="17">
        <v>8368236000</v>
      </c>
      <c r="G22" s="17">
        <f>SUM(C22:F22)</f>
        <v>54488261300</v>
      </c>
    </row>
    <row r="23" spans="1:7" ht="16.7" customHeight="1" x14ac:dyDescent="0.2">
      <c r="A23" s="13">
        <f t="shared" si="0"/>
        <v>19</v>
      </c>
      <c r="B23" s="15" t="s">
        <v>42</v>
      </c>
      <c r="C23" s="18">
        <f>SUM(C21:C22)</f>
        <v>53976815256</v>
      </c>
      <c r="D23" s="18">
        <f>SUM(D21:D22)</f>
        <v>34543916159</v>
      </c>
      <c r="E23" s="18">
        <f>SUM(E21:E22)</f>
        <v>25578262037</v>
      </c>
      <c r="F23" s="18">
        <f>SUM(F21:F22)</f>
        <v>19030290000</v>
      </c>
      <c r="G23" s="18">
        <f>SUM(C23:F23)</f>
        <v>133129283452</v>
      </c>
    </row>
    <row r="24" spans="1:7" ht="16.7" customHeight="1" x14ac:dyDescent="0.2">
      <c r="A24" s="13">
        <f t="shared" si="0"/>
        <v>20</v>
      </c>
    </row>
    <row r="25" spans="1:7" ht="16.7" customHeight="1" x14ac:dyDescent="0.2">
      <c r="A25" s="13">
        <f t="shared" si="0"/>
        <v>21</v>
      </c>
      <c r="C25" s="14" t="s">
        <v>35</v>
      </c>
      <c r="D25" s="14" t="s">
        <v>36</v>
      </c>
      <c r="E25" s="14" t="s">
        <v>37</v>
      </c>
      <c r="F25" s="14" t="s">
        <v>38</v>
      </c>
      <c r="G25" s="14" t="s">
        <v>46</v>
      </c>
    </row>
    <row r="26" spans="1:7" ht="16.7" customHeight="1" x14ac:dyDescent="0.2">
      <c r="A26" s="13">
        <f t="shared" si="0"/>
        <v>22</v>
      </c>
      <c r="B26" s="15" t="s">
        <v>40</v>
      </c>
      <c r="C26" s="16">
        <v>61424371000</v>
      </c>
      <c r="D26" s="16">
        <v>45231277000</v>
      </c>
      <c r="E26" s="16">
        <v>48077894000</v>
      </c>
      <c r="F26" s="16">
        <v>45161151000</v>
      </c>
      <c r="G26" s="16">
        <f>SUM(C26:F26)</f>
        <v>199894693000</v>
      </c>
    </row>
    <row r="27" spans="1:7" ht="16.7" customHeight="1" x14ac:dyDescent="0.2">
      <c r="A27" s="13">
        <f t="shared" si="0"/>
        <v>23</v>
      </c>
      <c r="B27" s="15" t="s">
        <v>41</v>
      </c>
      <c r="C27" s="17">
        <v>42100767000</v>
      </c>
      <c r="D27" s="17">
        <v>38532961000</v>
      </c>
      <c r="E27" s="17">
        <v>39968729000</v>
      </c>
      <c r="F27" s="17">
        <v>30696202000</v>
      </c>
      <c r="G27" s="17">
        <f>SUM(C27:F27)</f>
        <v>151298659000</v>
      </c>
    </row>
    <row r="28" spans="1:7" ht="16.7" customHeight="1" x14ac:dyDescent="0.2">
      <c r="A28" s="13">
        <f t="shared" si="0"/>
        <v>24</v>
      </c>
      <c r="B28" s="15" t="s">
        <v>42</v>
      </c>
      <c r="C28" s="18">
        <f>SUM(C26:C27)</f>
        <v>103525138000</v>
      </c>
      <c r="D28" s="18">
        <f>SUM(D26:D27)</f>
        <v>83764238000</v>
      </c>
      <c r="E28" s="18">
        <f>SUM(E26:E27)</f>
        <v>88046623000</v>
      </c>
      <c r="F28" s="18">
        <f>SUM(F26:F27)</f>
        <v>75857353000</v>
      </c>
      <c r="G28" s="18">
        <f>SUM(C28:F28)</f>
        <v>351193352000</v>
      </c>
    </row>
    <row r="29" spans="1:7" ht="15" customHeight="1" x14ac:dyDescent="0.2"/>
    <row r="30" spans="1:7" ht="15" customHeight="1" x14ac:dyDescent="0.2">
      <c r="F30" s="11"/>
    </row>
    <row r="31" spans="1:7" ht="15" customHeight="1" x14ac:dyDescent="0.2"/>
  </sheetData>
  <mergeCells count="3">
    <mergeCell ref="A1:F1"/>
    <mergeCell ref="A2:F2"/>
    <mergeCell ref="A3:F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showRuler="0" workbookViewId="0"/>
  </sheetViews>
  <sheetFormatPr defaultColWidth="13.7109375" defaultRowHeight="12.75" x14ac:dyDescent="0.2"/>
  <cols>
    <col min="1" max="1" width="4.28515625" customWidth="1"/>
    <col min="2" max="2" width="31.42578125" customWidth="1"/>
    <col min="3" max="7" width="19.85546875" customWidth="1"/>
  </cols>
  <sheetData>
    <row r="1" spans="1:9" ht="20.100000000000001" customHeight="1" x14ac:dyDescent="0.2">
      <c r="A1" s="51" t="s">
        <v>47</v>
      </c>
      <c r="B1" s="52"/>
      <c r="C1" s="52"/>
      <c r="D1" s="52"/>
      <c r="E1" s="52"/>
      <c r="F1" s="52"/>
    </row>
    <row r="2" spans="1:9" ht="15.75" customHeight="1" x14ac:dyDescent="0.2">
      <c r="A2" s="53" t="s">
        <v>27</v>
      </c>
      <c r="B2" s="52"/>
      <c r="C2" s="52"/>
      <c r="D2" s="52"/>
      <c r="E2" s="52"/>
      <c r="F2" s="52"/>
    </row>
    <row r="3" spans="1:9" ht="13.35" customHeight="1" x14ac:dyDescent="0.2">
      <c r="A3" s="54" t="s">
        <v>28</v>
      </c>
      <c r="B3" s="52"/>
      <c r="C3" s="52"/>
      <c r="D3" s="52"/>
      <c r="E3" s="52"/>
      <c r="F3" s="52"/>
    </row>
    <row r="4" spans="1:9" ht="16.7" customHeight="1" x14ac:dyDescent="0.2">
      <c r="B4" s="12" t="s">
        <v>29</v>
      </c>
      <c r="C4" s="12" t="s">
        <v>30</v>
      </c>
      <c r="D4" s="12" t="s">
        <v>31</v>
      </c>
      <c r="E4" s="12" t="s">
        <v>32</v>
      </c>
      <c r="F4" s="12" t="s">
        <v>33</v>
      </c>
      <c r="G4" s="12" t="s">
        <v>34</v>
      </c>
    </row>
    <row r="5" spans="1:9" ht="16.7" customHeight="1" x14ac:dyDescent="0.2">
      <c r="A5" s="13">
        <v>1</v>
      </c>
      <c r="C5" s="14" t="s">
        <v>35</v>
      </c>
      <c r="D5" s="14" t="s">
        <v>36</v>
      </c>
      <c r="E5" s="14" t="s">
        <v>37</v>
      </c>
      <c r="F5" s="14" t="s">
        <v>38</v>
      </c>
      <c r="G5" s="14" t="s">
        <v>39</v>
      </c>
    </row>
    <row r="6" spans="1:9" ht="16.7" customHeight="1" x14ac:dyDescent="0.2">
      <c r="A6" s="13">
        <f t="shared" ref="A6:A26" si="0">A5+1</f>
        <v>2</v>
      </c>
      <c r="B6" s="15" t="s">
        <v>48</v>
      </c>
      <c r="C6" s="19">
        <v>2.8899999999999999E-2</v>
      </c>
      <c r="D6" s="19">
        <v>2.8000000000000001E-2</v>
      </c>
      <c r="E6" s="19">
        <v>2.8000000000000001E-2</v>
      </c>
      <c r="F6" s="19">
        <v>0</v>
      </c>
      <c r="G6" s="19">
        <v>2.8299999999999999E-2</v>
      </c>
    </row>
    <row r="7" spans="1:9" ht="16.7" customHeight="1" x14ac:dyDescent="0.2">
      <c r="A7" s="13">
        <f t="shared" si="0"/>
        <v>3</v>
      </c>
      <c r="B7" s="15" t="s">
        <v>49</v>
      </c>
      <c r="C7" s="16">
        <v>26116535000</v>
      </c>
      <c r="D7" s="16">
        <v>28428852000</v>
      </c>
      <c r="E7" s="16">
        <v>35828711000</v>
      </c>
      <c r="F7" s="16">
        <v>0</v>
      </c>
      <c r="G7" s="16">
        <f>SUM(C7:F7)</f>
        <v>90374098000</v>
      </c>
    </row>
    <row r="8" spans="1:9" ht="16.7" customHeight="1" x14ac:dyDescent="0.2">
      <c r="A8" s="13">
        <f t="shared" si="0"/>
        <v>4</v>
      </c>
      <c r="H8" s="15"/>
      <c r="I8" s="11"/>
    </row>
    <row r="9" spans="1:9" ht="16.7" customHeight="1" x14ac:dyDescent="0.2">
      <c r="A9" s="13">
        <f t="shared" si="0"/>
        <v>5</v>
      </c>
      <c r="C9" s="14" t="s">
        <v>35</v>
      </c>
      <c r="D9" s="14" t="s">
        <v>36</v>
      </c>
      <c r="E9" s="14" t="s">
        <v>37</v>
      </c>
      <c r="F9" s="14" t="s">
        <v>38</v>
      </c>
      <c r="G9" s="14" t="s">
        <v>43</v>
      </c>
    </row>
    <row r="10" spans="1:9" ht="16.7" customHeight="1" x14ac:dyDescent="0.2">
      <c r="A10" s="13">
        <f t="shared" si="0"/>
        <v>6</v>
      </c>
      <c r="B10" s="15" t="s">
        <v>48</v>
      </c>
      <c r="C10" s="19">
        <v>3.1099999999999999E-2</v>
      </c>
      <c r="D10" s="19">
        <v>2.9899999999999999E-2</v>
      </c>
      <c r="E10" s="19">
        <v>2.7799999999999998E-2</v>
      </c>
      <c r="F10" s="19">
        <v>2.98E-2</v>
      </c>
      <c r="G10" s="19">
        <v>2.9499999999999998E-2</v>
      </c>
      <c r="I10" s="11"/>
    </row>
    <row r="11" spans="1:9" ht="16.7" customHeight="1" x14ac:dyDescent="0.2">
      <c r="A11" s="13">
        <f t="shared" si="0"/>
        <v>7</v>
      </c>
      <c r="B11" s="15" t="s">
        <v>49</v>
      </c>
      <c r="C11" s="16">
        <v>22361932885</v>
      </c>
      <c r="D11" s="16">
        <v>25050032115</v>
      </c>
      <c r="E11" s="16">
        <v>29835118000</v>
      </c>
      <c r="F11" s="16">
        <v>23577653000</v>
      </c>
      <c r="G11" s="16">
        <v>100824736000</v>
      </c>
      <c r="I11" s="11"/>
    </row>
    <row r="12" spans="1:9" ht="16.7" customHeight="1" x14ac:dyDescent="0.2">
      <c r="A12" s="13">
        <f t="shared" si="0"/>
        <v>8</v>
      </c>
    </row>
    <row r="13" spans="1:9" ht="16.7" customHeight="1" x14ac:dyDescent="0.2">
      <c r="A13" s="13">
        <f t="shared" si="0"/>
        <v>9</v>
      </c>
      <c r="C13" s="14" t="s">
        <v>35</v>
      </c>
      <c r="D13" s="14" t="s">
        <v>36</v>
      </c>
      <c r="E13" s="14" t="s">
        <v>37</v>
      </c>
      <c r="F13" s="14" t="s">
        <v>38</v>
      </c>
      <c r="G13" s="14" t="s">
        <v>44</v>
      </c>
    </row>
    <row r="14" spans="1:9" ht="16.7" customHeight="1" x14ac:dyDescent="0.2">
      <c r="A14" s="13">
        <f t="shared" si="0"/>
        <v>10</v>
      </c>
      <c r="B14" s="15" t="s">
        <v>48</v>
      </c>
      <c r="C14" s="19">
        <v>2.3900000000000001E-2</v>
      </c>
      <c r="D14" s="19">
        <v>2.6700000000000002E-2</v>
      </c>
      <c r="E14" s="19">
        <v>2.76E-2</v>
      </c>
      <c r="F14" s="19">
        <v>2.6800000000000001E-2</v>
      </c>
      <c r="G14" s="19">
        <v>2.63E-2</v>
      </c>
    </row>
    <row r="15" spans="1:9" ht="16.7" customHeight="1" x14ac:dyDescent="0.2">
      <c r="A15" s="13">
        <f t="shared" si="0"/>
        <v>11</v>
      </c>
      <c r="B15" s="15" t="s">
        <v>49</v>
      </c>
      <c r="C15" s="16">
        <v>19534883193</v>
      </c>
      <c r="D15" s="16">
        <v>22244338807</v>
      </c>
      <c r="E15" s="16">
        <v>20814634000</v>
      </c>
      <c r="F15" s="16">
        <v>16054861000</v>
      </c>
      <c r="G15" s="16">
        <v>78648717000</v>
      </c>
    </row>
    <row r="16" spans="1:9" ht="16.7" customHeight="1" x14ac:dyDescent="0.2">
      <c r="A16" s="13">
        <f t="shared" si="0"/>
        <v>12</v>
      </c>
    </row>
    <row r="17" spans="1:7" ht="16.7" customHeight="1" x14ac:dyDescent="0.2">
      <c r="A17" s="13">
        <f t="shared" si="0"/>
        <v>13</v>
      </c>
      <c r="C17" s="14" t="s">
        <v>35</v>
      </c>
      <c r="D17" s="14" t="s">
        <v>36</v>
      </c>
      <c r="E17" s="14" t="s">
        <v>37</v>
      </c>
      <c r="F17" s="14" t="s">
        <v>38</v>
      </c>
      <c r="G17" s="14" t="s">
        <v>45</v>
      </c>
    </row>
    <row r="18" spans="1:7" ht="16.7" customHeight="1" x14ac:dyDescent="0.2">
      <c r="A18" s="13">
        <f t="shared" si="0"/>
        <v>14</v>
      </c>
      <c r="B18" s="15" t="s">
        <v>48</v>
      </c>
      <c r="C18" s="19">
        <v>3.0099999999999998E-2</v>
      </c>
      <c r="D18" s="19">
        <v>2.92E-2</v>
      </c>
      <c r="E18" s="19">
        <v>2.69E-2</v>
      </c>
      <c r="F18" s="19">
        <v>2.1700000000000001E-2</v>
      </c>
      <c r="G18" s="19">
        <v>2.8199999999999999E-2</v>
      </c>
    </row>
    <row r="19" spans="1:7" ht="16.7" customHeight="1" x14ac:dyDescent="0.2">
      <c r="A19" s="13">
        <f t="shared" si="0"/>
        <v>15</v>
      </c>
      <c r="B19" s="15" t="s">
        <v>49</v>
      </c>
      <c r="C19" s="16">
        <v>49613500000</v>
      </c>
      <c r="D19" s="16">
        <v>29385447130</v>
      </c>
      <c r="E19" s="16">
        <v>23745567687</v>
      </c>
      <c r="F19" s="16">
        <v>15012382247</v>
      </c>
      <c r="G19" s="16">
        <v>117756897000</v>
      </c>
    </row>
    <row r="20" spans="1:7" ht="16.7" customHeight="1" x14ac:dyDescent="0.2">
      <c r="A20" s="13">
        <f t="shared" si="0"/>
        <v>16</v>
      </c>
    </row>
    <row r="21" spans="1:7" ht="16.7" customHeight="1" x14ac:dyDescent="0.2">
      <c r="A21" s="13">
        <f t="shared" si="0"/>
        <v>17</v>
      </c>
      <c r="C21" s="14" t="s">
        <v>35</v>
      </c>
      <c r="D21" s="14" t="s">
        <v>36</v>
      </c>
      <c r="E21" s="14" t="s">
        <v>37</v>
      </c>
      <c r="F21" s="14" t="s">
        <v>38</v>
      </c>
      <c r="G21" s="14" t="s">
        <v>46</v>
      </c>
    </row>
    <row r="22" spans="1:7" ht="16.7" customHeight="1" x14ac:dyDescent="0.2">
      <c r="A22" s="13">
        <f t="shared" si="0"/>
        <v>18</v>
      </c>
      <c r="B22" s="15" t="s">
        <v>48</v>
      </c>
      <c r="C22" s="19">
        <v>3.7400000000000003E-2</v>
      </c>
      <c r="D22" s="19">
        <v>2.7799999999999998E-2</v>
      </c>
      <c r="E22" s="19">
        <v>3.0499999999999999E-2</v>
      </c>
      <c r="F22" s="19">
        <v>2.8000000000000001E-2</v>
      </c>
      <c r="G22" s="19">
        <v>3.1300000000000001E-2</v>
      </c>
    </row>
    <row r="23" spans="1:7" ht="16.7" customHeight="1" x14ac:dyDescent="0.2">
      <c r="A23" s="13">
        <f t="shared" si="0"/>
        <v>19</v>
      </c>
      <c r="B23" s="15" t="s">
        <v>49</v>
      </c>
      <c r="C23" s="16">
        <v>95115745000</v>
      </c>
      <c r="D23" s="16">
        <v>83586479000</v>
      </c>
      <c r="E23" s="16">
        <v>86710232000</v>
      </c>
      <c r="F23" s="16">
        <v>68377684000</v>
      </c>
      <c r="G23" s="16">
        <v>333790140000</v>
      </c>
    </row>
    <row r="24" spans="1:7" ht="16.7" customHeight="1" x14ac:dyDescent="0.2">
      <c r="A24" s="13">
        <f t="shared" si="0"/>
        <v>20</v>
      </c>
    </row>
    <row r="25" spans="1:7" ht="85.9" customHeight="1" x14ac:dyDescent="0.2">
      <c r="A25" s="13">
        <f t="shared" si="0"/>
        <v>21</v>
      </c>
      <c r="B25" s="53" t="s">
        <v>50</v>
      </c>
      <c r="C25" s="52"/>
      <c r="D25" s="52"/>
      <c r="E25" s="52"/>
      <c r="F25" s="52"/>
      <c r="G25" s="52"/>
    </row>
    <row r="26" spans="1:7" ht="39.200000000000003" customHeight="1" x14ac:dyDescent="0.2">
      <c r="A26" s="13">
        <f t="shared" si="0"/>
        <v>22</v>
      </c>
      <c r="B26" s="53" t="s">
        <v>51</v>
      </c>
      <c r="C26" s="52"/>
      <c r="D26" s="52"/>
      <c r="E26" s="52"/>
      <c r="F26" s="52"/>
      <c r="G26" s="52"/>
    </row>
    <row r="27" spans="1:7" ht="15" customHeight="1" x14ac:dyDescent="0.2"/>
    <row r="28" spans="1:7" ht="15" customHeight="1" x14ac:dyDescent="0.2">
      <c r="E28" s="15"/>
      <c r="F28" s="15"/>
    </row>
    <row r="29" spans="1:7" ht="15" customHeight="1" x14ac:dyDescent="0.2"/>
    <row r="30" spans="1:7" ht="15" customHeight="1" x14ac:dyDescent="0.2"/>
  </sheetData>
  <mergeCells count="5">
    <mergeCell ref="A1:F1"/>
    <mergeCell ref="A2:F2"/>
    <mergeCell ref="A3:F3"/>
    <mergeCell ref="B25:G25"/>
    <mergeCell ref="B26:G2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showRuler="0" workbookViewId="0"/>
  </sheetViews>
  <sheetFormatPr defaultColWidth="13.7109375" defaultRowHeight="12.75" x14ac:dyDescent="0.2"/>
  <cols>
    <col min="1" max="1" width="4.28515625" customWidth="1"/>
    <col min="2" max="2" width="85.5703125" customWidth="1"/>
    <col min="3" max="8" width="19.85546875" customWidth="1"/>
  </cols>
  <sheetData>
    <row r="1" spans="1:7" ht="20.100000000000001" customHeight="1" x14ac:dyDescent="0.2">
      <c r="A1" s="51" t="s">
        <v>52</v>
      </c>
      <c r="B1" s="52"/>
      <c r="C1" s="52"/>
      <c r="D1" s="52"/>
      <c r="E1" s="52"/>
      <c r="F1" s="52"/>
    </row>
    <row r="2" spans="1:7" ht="15.75" customHeight="1" x14ac:dyDescent="0.2">
      <c r="A2" s="53" t="s">
        <v>27</v>
      </c>
      <c r="B2" s="52"/>
      <c r="C2" s="52"/>
      <c r="D2" s="52"/>
      <c r="E2" s="52"/>
      <c r="F2" s="52"/>
    </row>
    <row r="3" spans="1:7" ht="13.35" customHeight="1" x14ac:dyDescent="0.2">
      <c r="A3" s="54" t="s">
        <v>28</v>
      </c>
      <c r="B3" s="52"/>
      <c r="C3" s="52"/>
      <c r="D3" s="52"/>
      <c r="E3" s="52"/>
      <c r="F3" s="52"/>
    </row>
    <row r="4" spans="1:7" ht="16.7" customHeight="1" x14ac:dyDescent="0.2">
      <c r="B4" s="12" t="s">
        <v>29</v>
      </c>
      <c r="C4" s="12" t="s">
        <v>30</v>
      </c>
      <c r="D4" s="12" t="s">
        <v>31</v>
      </c>
      <c r="E4" s="12" t="s">
        <v>32</v>
      </c>
      <c r="F4" s="12" t="s">
        <v>33</v>
      </c>
      <c r="G4" s="12" t="s">
        <v>34</v>
      </c>
    </row>
    <row r="5" spans="1:7" ht="16.7" customHeight="1" x14ac:dyDescent="0.2">
      <c r="C5" s="14" t="s">
        <v>35</v>
      </c>
      <c r="D5" s="14" t="s">
        <v>36</v>
      </c>
      <c r="E5" s="14" t="s">
        <v>37</v>
      </c>
      <c r="F5" s="14" t="s">
        <v>38</v>
      </c>
      <c r="G5" s="14" t="s">
        <v>39</v>
      </c>
    </row>
    <row r="6" spans="1:7" ht="16.7" customHeight="1" x14ac:dyDescent="0.2">
      <c r="A6" s="13">
        <v>1</v>
      </c>
      <c r="B6" s="15" t="s">
        <v>53</v>
      </c>
      <c r="C6" s="16">
        <v>1037264000</v>
      </c>
      <c r="D6" s="16">
        <v>1360251000</v>
      </c>
      <c r="E6" s="16">
        <v>1605284000</v>
      </c>
      <c r="F6" s="16">
        <v>0</v>
      </c>
      <c r="G6" s="16">
        <f>SUM(C6:F6)</f>
        <v>4002799000</v>
      </c>
    </row>
    <row r="7" spans="1:7" ht="16.7" customHeight="1" x14ac:dyDescent="0.2">
      <c r="A7" s="13">
        <f t="shared" ref="A7:A30" si="0">A6+1</f>
        <v>2</v>
      </c>
      <c r="B7" s="15" t="s">
        <v>54</v>
      </c>
      <c r="C7" s="17">
        <v>259032000</v>
      </c>
      <c r="D7" s="17">
        <v>-19978000</v>
      </c>
      <c r="E7" s="17">
        <v>177429000</v>
      </c>
      <c r="F7" s="17">
        <v>0</v>
      </c>
      <c r="G7" s="17">
        <f>SUM(C7:F7)</f>
        <v>416483000</v>
      </c>
    </row>
    <row r="8" spans="1:7" ht="16.7" customHeight="1" x14ac:dyDescent="0.2">
      <c r="A8" s="13">
        <f t="shared" si="0"/>
        <v>3</v>
      </c>
      <c r="B8" s="15" t="s">
        <v>55</v>
      </c>
      <c r="C8" s="20">
        <f>SUM(C6:C7)</f>
        <v>1296296000</v>
      </c>
      <c r="D8" s="20">
        <f>SUM(D6:D7)</f>
        <v>1340273000</v>
      </c>
      <c r="E8" s="20">
        <f>SUM(E6:E7)</f>
        <v>1782713000</v>
      </c>
      <c r="F8" s="20">
        <f>SUM(F6:F7)</f>
        <v>0</v>
      </c>
      <c r="G8" s="20">
        <f>SUM(C8:F8)</f>
        <v>4419282000</v>
      </c>
    </row>
    <row r="9" spans="1:7" ht="16.7" customHeight="1" x14ac:dyDescent="0.2">
      <c r="A9" s="13">
        <f t="shared" si="0"/>
        <v>4</v>
      </c>
      <c r="C9" s="21"/>
      <c r="D9" s="21"/>
      <c r="E9" s="21"/>
      <c r="F9" s="21"/>
      <c r="G9" s="21"/>
    </row>
    <row r="10" spans="1:7" ht="16.7" customHeight="1" x14ac:dyDescent="0.2">
      <c r="A10" s="13">
        <f t="shared" si="0"/>
        <v>5</v>
      </c>
      <c r="C10" s="14" t="s">
        <v>35</v>
      </c>
      <c r="D10" s="14" t="s">
        <v>36</v>
      </c>
      <c r="E10" s="14" t="s">
        <v>37</v>
      </c>
      <c r="F10" s="14" t="s">
        <v>38</v>
      </c>
      <c r="G10" s="14" t="s">
        <v>43</v>
      </c>
    </row>
    <row r="11" spans="1:7" ht="16.7" customHeight="1" x14ac:dyDescent="0.2">
      <c r="A11" s="13">
        <f t="shared" si="0"/>
        <v>6</v>
      </c>
      <c r="B11" s="15" t="s">
        <v>53</v>
      </c>
      <c r="C11" s="16">
        <v>1383716000</v>
      </c>
      <c r="D11" s="16">
        <v>1300722000</v>
      </c>
      <c r="E11" s="16">
        <v>646948000</v>
      </c>
      <c r="F11" s="16">
        <v>1769412000</v>
      </c>
      <c r="G11" s="16">
        <f>SUM(C11:F11)</f>
        <v>5100798000</v>
      </c>
    </row>
    <row r="12" spans="1:7" ht="16.7" customHeight="1" x14ac:dyDescent="0.2">
      <c r="A12" s="13">
        <f t="shared" si="0"/>
        <v>7</v>
      </c>
      <c r="B12" s="15" t="s">
        <v>54</v>
      </c>
      <c r="C12" s="17">
        <v>-220471000</v>
      </c>
      <c r="D12" s="17">
        <v>-72566000</v>
      </c>
      <c r="E12" s="17">
        <v>676073000</v>
      </c>
      <c r="F12" s="17">
        <v>-582224000</v>
      </c>
      <c r="G12" s="17">
        <f>SUM(C12:F12)</f>
        <v>-199188000</v>
      </c>
    </row>
    <row r="13" spans="1:7" ht="16.7" customHeight="1" x14ac:dyDescent="0.2">
      <c r="A13" s="13">
        <f t="shared" si="0"/>
        <v>8</v>
      </c>
      <c r="B13" s="15" t="s">
        <v>55</v>
      </c>
      <c r="C13" s="20">
        <v>1163245000</v>
      </c>
      <c r="D13" s="20">
        <v>1228156000</v>
      </c>
      <c r="E13" s="20">
        <v>1323021000</v>
      </c>
      <c r="F13" s="20">
        <f>SUM(F11:F12)</f>
        <v>1187188000</v>
      </c>
      <c r="G13" s="20">
        <f>SUM(C13:F13)</f>
        <v>4901610000</v>
      </c>
    </row>
    <row r="14" spans="1:7" ht="16.7" customHeight="1" x14ac:dyDescent="0.2">
      <c r="A14" s="13">
        <f t="shared" si="0"/>
        <v>9</v>
      </c>
      <c r="C14" s="21"/>
      <c r="D14" s="21"/>
      <c r="E14" s="21"/>
      <c r="F14" s="21"/>
      <c r="G14" s="21"/>
    </row>
    <row r="15" spans="1:7" ht="16.7" customHeight="1" x14ac:dyDescent="0.2">
      <c r="A15" s="13">
        <f t="shared" si="0"/>
        <v>10</v>
      </c>
      <c r="C15" s="14" t="s">
        <v>35</v>
      </c>
      <c r="D15" s="14" t="s">
        <v>36</v>
      </c>
      <c r="E15" s="14" t="s">
        <v>37</v>
      </c>
      <c r="F15" s="14" t="s">
        <v>38</v>
      </c>
      <c r="G15" s="14" t="s">
        <v>44</v>
      </c>
    </row>
    <row r="16" spans="1:7" ht="16.7" customHeight="1" x14ac:dyDescent="0.2">
      <c r="A16" s="13">
        <f t="shared" si="0"/>
        <v>11</v>
      </c>
      <c r="B16" s="15" t="s">
        <v>53</v>
      </c>
      <c r="C16" s="16">
        <v>666068000</v>
      </c>
      <c r="D16" s="16">
        <v>1236227000</v>
      </c>
      <c r="E16" s="16">
        <v>1203168000</v>
      </c>
      <c r="F16" s="16">
        <v>693806000</v>
      </c>
      <c r="G16" s="16">
        <f>SUM(C16:F16)</f>
        <v>3799269000</v>
      </c>
    </row>
    <row r="17" spans="1:7" ht="16.7" customHeight="1" x14ac:dyDescent="0.2">
      <c r="A17" s="13">
        <f t="shared" si="0"/>
        <v>12</v>
      </c>
      <c r="B17" s="15" t="s">
        <v>54</v>
      </c>
      <c r="C17" s="17">
        <v>216058000</v>
      </c>
      <c r="D17" s="17">
        <v>-234556000</v>
      </c>
      <c r="E17" s="17">
        <v>-201248000</v>
      </c>
      <c r="F17" s="17">
        <v>190739000</v>
      </c>
      <c r="G17" s="17">
        <f>SUM(C17:F17)</f>
        <v>-29007000</v>
      </c>
    </row>
    <row r="18" spans="1:7" ht="16.7" customHeight="1" x14ac:dyDescent="0.2">
      <c r="A18" s="13">
        <f t="shared" si="0"/>
        <v>13</v>
      </c>
      <c r="B18" s="15" t="s">
        <v>55</v>
      </c>
      <c r="C18" s="20">
        <v>882126000</v>
      </c>
      <c r="D18" s="20">
        <v>1001671000</v>
      </c>
      <c r="E18" s="20">
        <v>1001920000</v>
      </c>
      <c r="F18" s="20">
        <v>884545000</v>
      </c>
      <c r="G18" s="20">
        <f>SUM(C18:F18)</f>
        <v>3770262000</v>
      </c>
    </row>
    <row r="19" spans="1:7" ht="16.7" customHeight="1" x14ac:dyDescent="0.2">
      <c r="A19" s="13">
        <f t="shared" si="0"/>
        <v>14</v>
      </c>
      <c r="C19" s="21"/>
      <c r="D19" s="21"/>
      <c r="E19" s="21"/>
      <c r="F19" s="21"/>
      <c r="G19" s="21"/>
    </row>
    <row r="20" spans="1:7" ht="16.7" customHeight="1" x14ac:dyDescent="0.2">
      <c r="A20" s="13">
        <f t="shared" si="0"/>
        <v>15</v>
      </c>
      <c r="C20" s="14" t="s">
        <v>35</v>
      </c>
      <c r="D20" s="14" t="s">
        <v>36</v>
      </c>
      <c r="E20" s="14" t="s">
        <v>37</v>
      </c>
      <c r="F20" s="14" t="s">
        <v>38</v>
      </c>
      <c r="G20" s="14" t="s">
        <v>45</v>
      </c>
    </row>
    <row r="21" spans="1:7" ht="16.7" customHeight="1" x14ac:dyDescent="0.2">
      <c r="A21" s="13">
        <f t="shared" si="0"/>
        <v>16</v>
      </c>
      <c r="B21" s="15" t="s">
        <v>53</v>
      </c>
      <c r="C21" s="16">
        <v>2670596000</v>
      </c>
      <c r="D21" s="16">
        <v>1392419000</v>
      </c>
      <c r="E21" s="16">
        <v>1294686000</v>
      </c>
      <c r="F21" s="16">
        <v>480791000</v>
      </c>
      <c r="G21" s="16">
        <f>SUM(C21:F21)</f>
        <v>5838492000</v>
      </c>
    </row>
    <row r="22" spans="1:7" ht="16.7" customHeight="1" x14ac:dyDescent="0.2">
      <c r="A22" s="13">
        <f t="shared" si="0"/>
        <v>17</v>
      </c>
      <c r="B22" s="15" t="s">
        <v>54</v>
      </c>
      <c r="C22" s="17">
        <v>-739217000</v>
      </c>
      <c r="D22" s="17">
        <v>-266969000</v>
      </c>
      <c r="E22" s="17">
        <v>-406484000</v>
      </c>
      <c r="F22" s="17">
        <v>201723000</v>
      </c>
      <c r="G22" s="17">
        <f>SUM(C22:F22)</f>
        <v>-1210947000</v>
      </c>
    </row>
    <row r="23" spans="1:7" ht="16.7" customHeight="1" x14ac:dyDescent="0.2">
      <c r="A23" s="13">
        <f t="shared" si="0"/>
        <v>18</v>
      </c>
      <c r="B23" s="15" t="s">
        <v>55</v>
      </c>
      <c r="C23" s="20">
        <v>1931379000</v>
      </c>
      <c r="D23" s="20">
        <v>1125450000</v>
      </c>
      <c r="E23" s="20">
        <v>888202000</v>
      </c>
      <c r="F23" s="20">
        <v>682514000</v>
      </c>
      <c r="G23" s="20">
        <f>SUM(C23:F23)</f>
        <v>4627545000</v>
      </c>
    </row>
    <row r="24" spans="1:7" ht="16.7" customHeight="1" x14ac:dyDescent="0.2">
      <c r="A24" s="13">
        <f t="shared" si="0"/>
        <v>19</v>
      </c>
      <c r="C24" s="21"/>
      <c r="D24" s="21"/>
      <c r="E24" s="21"/>
      <c r="F24" s="21"/>
      <c r="G24" s="21"/>
    </row>
    <row r="25" spans="1:7" ht="16.7" customHeight="1" x14ac:dyDescent="0.2">
      <c r="A25" s="13">
        <f t="shared" si="0"/>
        <v>20</v>
      </c>
      <c r="C25" s="14" t="s">
        <v>35</v>
      </c>
      <c r="D25" s="14" t="s">
        <v>36</v>
      </c>
      <c r="E25" s="14" t="s">
        <v>37</v>
      </c>
      <c r="F25" s="14" t="s">
        <v>38</v>
      </c>
      <c r="G25" s="14" t="s">
        <v>46</v>
      </c>
    </row>
    <row r="26" spans="1:7" ht="16.7" customHeight="1" x14ac:dyDescent="0.2">
      <c r="A26" s="13">
        <f t="shared" si="0"/>
        <v>21</v>
      </c>
      <c r="B26" s="15" t="s">
        <v>53</v>
      </c>
      <c r="C26" s="16">
        <v>4538871000</v>
      </c>
      <c r="D26" s="16">
        <v>2668099000</v>
      </c>
      <c r="E26" s="16">
        <v>3114730000</v>
      </c>
      <c r="F26" s="16">
        <v>2592767000</v>
      </c>
      <c r="G26" s="16">
        <v>12914466000</v>
      </c>
    </row>
    <row r="27" spans="1:7" ht="16.7" customHeight="1" x14ac:dyDescent="0.2">
      <c r="A27" s="13">
        <f t="shared" si="0"/>
        <v>22</v>
      </c>
      <c r="B27" s="15" t="s">
        <v>54</v>
      </c>
      <c r="C27" s="17">
        <v>-499084000</v>
      </c>
      <c r="D27" s="17">
        <v>121961000</v>
      </c>
      <c r="E27" s="17">
        <v>47514000</v>
      </c>
      <c r="F27" s="17">
        <v>-157865000</v>
      </c>
      <c r="G27" s="17">
        <v>-487473000</v>
      </c>
    </row>
    <row r="28" spans="1:7" ht="16.7" customHeight="1" x14ac:dyDescent="0.2">
      <c r="A28" s="13">
        <f t="shared" si="0"/>
        <v>23</v>
      </c>
      <c r="B28" s="15" t="s">
        <v>55</v>
      </c>
      <c r="C28" s="20">
        <v>4039787000</v>
      </c>
      <c r="D28" s="20">
        <v>2790060000</v>
      </c>
      <c r="E28" s="20">
        <v>3162244000</v>
      </c>
      <c r="F28" s="20">
        <v>2434902000</v>
      </c>
      <c r="G28" s="20">
        <f>SUM(C28:F28)</f>
        <v>12426993000</v>
      </c>
    </row>
    <row r="29" spans="1:7" ht="16.7" customHeight="1" x14ac:dyDescent="0.2">
      <c r="A29" s="13">
        <f t="shared" si="0"/>
        <v>24</v>
      </c>
      <c r="C29" s="21"/>
      <c r="D29" s="21"/>
      <c r="E29" s="21"/>
      <c r="F29" s="21"/>
      <c r="G29" s="21"/>
    </row>
    <row r="30" spans="1:7" ht="33.4" customHeight="1" x14ac:dyDescent="0.2">
      <c r="A30" s="13">
        <f t="shared" si="0"/>
        <v>25</v>
      </c>
      <c r="B30" s="53" t="s">
        <v>56</v>
      </c>
      <c r="C30" s="52"/>
      <c r="D30" s="52"/>
      <c r="E30" s="52"/>
      <c r="F30" s="52"/>
      <c r="G30" s="52"/>
    </row>
    <row r="31" spans="1:7" ht="15" customHeight="1" x14ac:dyDescent="0.2"/>
    <row r="32" spans="1:7" ht="15" customHeight="1" x14ac:dyDescent="0.2"/>
    <row r="33" ht="15" customHeight="1" x14ac:dyDescent="0.2"/>
  </sheetData>
  <mergeCells count="4">
    <mergeCell ref="A1:F1"/>
    <mergeCell ref="A2:F2"/>
    <mergeCell ref="A3:F3"/>
    <mergeCell ref="B30:G3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5"/>
  <sheetViews>
    <sheetView showRuler="0" workbookViewId="0"/>
  </sheetViews>
  <sheetFormatPr defaultColWidth="13.7109375" defaultRowHeight="12.75" x14ac:dyDescent="0.2"/>
  <cols>
    <col min="1" max="1" width="4.28515625" customWidth="1"/>
    <col min="2" max="2" width="120" customWidth="1"/>
    <col min="3" max="7" width="19.85546875" customWidth="1"/>
  </cols>
  <sheetData>
    <row r="1" spans="1:7" ht="20.100000000000001" customHeight="1" x14ac:dyDescent="0.2">
      <c r="A1" s="51" t="s">
        <v>57</v>
      </c>
      <c r="B1" s="52"/>
      <c r="C1" s="52"/>
      <c r="D1" s="52"/>
      <c r="E1" s="52"/>
      <c r="F1" s="52"/>
    </row>
    <row r="2" spans="1:7" ht="15.75" customHeight="1" x14ac:dyDescent="0.2">
      <c r="A2" s="53" t="s">
        <v>27</v>
      </c>
      <c r="B2" s="52"/>
      <c r="C2" s="52"/>
      <c r="D2" s="52"/>
      <c r="E2" s="52"/>
      <c r="F2" s="52"/>
    </row>
    <row r="3" spans="1:7" ht="13.35" customHeight="1" x14ac:dyDescent="0.2">
      <c r="A3" s="54" t="s">
        <v>28</v>
      </c>
      <c r="B3" s="52"/>
      <c r="C3" s="52"/>
      <c r="D3" s="52"/>
      <c r="E3" s="52"/>
      <c r="F3" s="52"/>
    </row>
    <row r="4" spans="1:7" ht="16.7" customHeight="1" x14ac:dyDescent="0.2">
      <c r="B4" s="12" t="s">
        <v>29</v>
      </c>
      <c r="C4" s="12" t="s">
        <v>30</v>
      </c>
      <c r="D4" s="12" t="s">
        <v>31</v>
      </c>
      <c r="E4" s="12" t="s">
        <v>32</v>
      </c>
      <c r="F4" s="12" t="s">
        <v>33</v>
      </c>
      <c r="G4" s="12" t="s">
        <v>34</v>
      </c>
    </row>
    <row r="5" spans="1:7" ht="16.7" customHeight="1" x14ac:dyDescent="0.2">
      <c r="C5" s="14" t="s">
        <v>35</v>
      </c>
      <c r="D5" s="14" t="s">
        <v>36</v>
      </c>
      <c r="E5" s="14" t="s">
        <v>37</v>
      </c>
      <c r="F5" s="14" t="s">
        <v>38</v>
      </c>
      <c r="G5" s="14" t="s">
        <v>39</v>
      </c>
    </row>
    <row r="6" spans="1:7" ht="16.7" customHeight="1" x14ac:dyDescent="0.2">
      <c r="A6" s="13">
        <v>1</v>
      </c>
      <c r="B6" s="15" t="s">
        <v>58</v>
      </c>
      <c r="C6" s="16">
        <v>-10383000</v>
      </c>
      <c r="D6" s="16">
        <v>-1785000</v>
      </c>
      <c r="E6" s="16">
        <v>-123854000</v>
      </c>
      <c r="F6" s="16">
        <v>0</v>
      </c>
      <c r="G6" s="16">
        <f t="shared" ref="G6:G16" si="0">SUM(C6:F6)</f>
        <v>-136022000</v>
      </c>
    </row>
    <row r="7" spans="1:7" ht="16.7" customHeight="1" x14ac:dyDescent="0.2">
      <c r="A7" s="13">
        <f t="shared" ref="A7:A38" si="1">A6+1</f>
        <v>2</v>
      </c>
      <c r="B7" s="15" t="s">
        <v>59</v>
      </c>
      <c r="C7" s="16">
        <v>-201842000</v>
      </c>
      <c r="D7" s="16">
        <v>35976000</v>
      </c>
      <c r="E7" s="16">
        <v>0</v>
      </c>
      <c r="F7" s="16">
        <v>0</v>
      </c>
      <c r="G7" s="16">
        <f t="shared" si="0"/>
        <v>-165866000</v>
      </c>
    </row>
    <row r="8" spans="1:7" ht="16.7" customHeight="1" x14ac:dyDescent="0.2">
      <c r="A8" s="13">
        <f t="shared" si="1"/>
        <v>3</v>
      </c>
      <c r="B8" s="15" t="s">
        <v>60</v>
      </c>
      <c r="C8" s="17">
        <v>43548000</v>
      </c>
      <c r="D8" s="17">
        <v>-15038000</v>
      </c>
      <c r="E8" s="17">
        <v>-14653000</v>
      </c>
      <c r="F8" s="17">
        <v>0</v>
      </c>
      <c r="G8" s="17">
        <f t="shared" si="0"/>
        <v>13857000</v>
      </c>
    </row>
    <row r="9" spans="1:7" ht="16.7" customHeight="1" x14ac:dyDescent="0.2">
      <c r="A9" s="13">
        <f t="shared" si="1"/>
        <v>4</v>
      </c>
      <c r="B9" s="15" t="s">
        <v>61</v>
      </c>
      <c r="C9" s="18">
        <f>SUM(C6:C8)</f>
        <v>-168677000</v>
      </c>
      <c r="D9" s="18">
        <f>SUM(D6:D8)</f>
        <v>19153000</v>
      </c>
      <c r="E9" s="18">
        <f>SUM(E6:E8)</f>
        <v>-138507000</v>
      </c>
      <c r="F9" s="18">
        <f>SUM(F6:F8)</f>
        <v>0</v>
      </c>
      <c r="G9" s="18">
        <f t="shared" si="0"/>
        <v>-288031000</v>
      </c>
    </row>
    <row r="10" spans="1:7" ht="16.7" customHeight="1" x14ac:dyDescent="0.2">
      <c r="A10" s="13">
        <f t="shared" si="1"/>
        <v>5</v>
      </c>
      <c r="B10" s="15" t="s">
        <v>62</v>
      </c>
      <c r="C10" s="16">
        <v>40020000</v>
      </c>
      <c r="D10" s="16">
        <v>51571000</v>
      </c>
      <c r="E10" s="16">
        <v>68890000</v>
      </c>
      <c r="F10" s="16">
        <v>0</v>
      </c>
      <c r="G10" s="16">
        <f t="shared" si="0"/>
        <v>160481000</v>
      </c>
    </row>
    <row r="11" spans="1:7" ht="16.7" customHeight="1" x14ac:dyDescent="0.2">
      <c r="A11" s="13">
        <f t="shared" si="1"/>
        <v>6</v>
      </c>
      <c r="B11" s="15" t="s">
        <v>63</v>
      </c>
      <c r="C11" s="16">
        <v>259032000</v>
      </c>
      <c r="D11" s="16">
        <v>-19978000</v>
      </c>
      <c r="E11" s="16">
        <v>177429000</v>
      </c>
      <c r="F11" s="16">
        <v>0</v>
      </c>
      <c r="G11" s="16">
        <f t="shared" si="0"/>
        <v>416483000</v>
      </c>
    </row>
    <row r="12" spans="1:7" ht="16.7" customHeight="1" x14ac:dyDescent="0.2">
      <c r="A12" s="13">
        <f t="shared" si="1"/>
        <v>7</v>
      </c>
      <c r="B12" s="15" t="s">
        <v>64</v>
      </c>
      <c r="C12" s="16">
        <v>27820000</v>
      </c>
      <c r="D12" s="16">
        <v>34998000</v>
      </c>
      <c r="E12" s="16">
        <v>95598000</v>
      </c>
      <c r="F12" s="16">
        <v>0</v>
      </c>
      <c r="G12" s="16">
        <f t="shared" si="0"/>
        <v>158416000</v>
      </c>
    </row>
    <row r="13" spans="1:7" ht="16.7" customHeight="1" x14ac:dyDescent="0.2">
      <c r="A13" s="13">
        <f t="shared" si="1"/>
        <v>8</v>
      </c>
      <c r="B13" s="15" t="s">
        <v>65</v>
      </c>
      <c r="C13" s="16">
        <v>0</v>
      </c>
      <c r="D13" s="16">
        <v>0</v>
      </c>
      <c r="E13" s="16">
        <v>48625000</v>
      </c>
      <c r="F13" s="16">
        <v>0</v>
      </c>
      <c r="G13" s="16">
        <f t="shared" si="0"/>
        <v>48625000</v>
      </c>
    </row>
    <row r="14" spans="1:7" ht="16.7" customHeight="1" x14ac:dyDescent="0.2">
      <c r="A14" s="13">
        <f t="shared" si="1"/>
        <v>9</v>
      </c>
      <c r="B14" s="15" t="s">
        <v>66</v>
      </c>
      <c r="C14" s="16">
        <v>0</v>
      </c>
      <c r="D14" s="16">
        <v>8076000</v>
      </c>
      <c r="E14" s="16">
        <v>1980000</v>
      </c>
      <c r="F14" s="16">
        <v>0</v>
      </c>
      <c r="G14" s="16">
        <f t="shared" si="0"/>
        <v>10056000</v>
      </c>
    </row>
    <row r="15" spans="1:7" ht="16.7" customHeight="1" x14ac:dyDescent="0.2">
      <c r="A15" s="13">
        <f t="shared" si="1"/>
        <v>10</v>
      </c>
      <c r="B15" s="15" t="s">
        <v>67</v>
      </c>
      <c r="C15" s="16">
        <v>-79495000</v>
      </c>
      <c r="D15" s="16">
        <v>-19605000</v>
      </c>
      <c r="E15" s="16">
        <v>-97351000</v>
      </c>
      <c r="F15" s="16">
        <v>0</v>
      </c>
      <c r="G15" s="16">
        <f t="shared" si="0"/>
        <v>-196451000</v>
      </c>
    </row>
    <row r="16" spans="1:7" ht="16.7" customHeight="1" x14ac:dyDescent="0.2">
      <c r="A16" s="13">
        <f t="shared" si="1"/>
        <v>11</v>
      </c>
      <c r="B16" s="15" t="s">
        <v>68</v>
      </c>
      <c r="C16" s="17">
        <v>981000</v>
      </c>
      <c r="D16" s="17">
        <v>1106000</v>
      </c>
      <c r="E16" s="17">
        <v>892000</v>
      </c>
      <c r="F16" s="17">
        <v>0</v>
      </c>
      <c r="G16" s="17">
        <f t="shared" si="0"/>
        <v>2979000</v>
      </c>
    </row>
    <row r="17" spans="1:7" ht="16.7" customHeight="1" x14ac:dyDescent="0.2">
      <c r="A17" s="13">
        <f t="shared" si="1"/>
        <v>12</v>
      </c>
      <c r="B17" s="15" t="s">
        <v>69</v>
      </c>
      <c r="C17" s="20">
        <f>SUM(C9:C16)</f>
        <v>79681000</v>
      </c>
      <c r="D17" s="20">
        <f>SUM(D9:D16)</f>
        <v>75321000</v>
      </c>
      <c r="E17" s="20">
        <f>SUM(E9:E16)</f>
        <v>157556000</v>
      </c>
      <c r="F17" s="20">
        <f>SUM(F9:F16)</f>
        <v>0</v>
      </c>
      <c r="G17" s="20">
        <f>SUM(G9:G16)</f>
        <v>312558000</v>
      </c>
    </row>
    <row r="18" spans="1:7" ht="16.7" customHeight="1" x14ac:dyDescent="0.2">
      <c r="A18" s="13">
        <f t="shared" si="1"/>
        <v>13</v>
      </c>
      <c r="C18" s="21"/>
      <c r="D18" s="21"/>
      <c r="E18" s="21"/>
      <c r="F18" s="21"/>
      <c r="G18" s="21"/>
    </row>
    <row r="19" spans="1:7" ht="16.7" customHeight="1" x14ac:dyDescent="0.2">
      <c r="A19" s="13">
        <f t="shared" si="1"/>
        <v>14</v>
      </c>
      <c r="C19" s="14" t="s">
        <v>35</v>
      </c>
      <c r="D19" s="14" t="s">
        <v>36</v>
      </c>
      <c r="E19" s="14" t="s">
        <v>37</v>
      </c>
      <c r="F19" s="14" t="s">
        <v>38</v>
      </c>
      <c r="G19" s="14" t="s">
        <v>43</v>
      </c>
    </row>
    <row r="20" spans="1:7" ht="16.7" customHeight="1" x14ac:dyDescent="0.2">
      <c r="A20" s="13">
        <f t="shared" si="1"/>
        <v>15</v>
      </c>
      <c r="B20" s="15" t="s">
        <v>58</v>
      </c>
      <c r="C20" s="16">
        <v>16215000</v>
      </c>
      <c r="D20" s="16">
        <v>1295000</v>
      </c>
      <c r="E20" s="16">
        <v>-22011000</v>
      </c>
      <c r="F20" s="16">
        <v>33871000</v>
      </c>
      <c r="G20" s="16">
        <v>29370000</v>
      </c>
    </row>
    <row r="21" spans="1:7" ht="16.7" customHeight="1" x14ac:dyDescent="0.2">
      <c r="A21" s="13">
        <f t="shared" si="1"/>
        <v>16</v>
      </c>
      <c r="B21" s="15" t="s">
        <v>59</v>
      </c>
      <c r="C21" s="16">
        <v>274831000</v>
      </c>
      <c r="D21" s="16">
        <v>176934000</v>
      </c>
      <c r="E21" s="16">
        <v>-459180000</v>
      </c>
      <c r="F21" s="16">
        <v>614924000</v>
      </c>
      <c r="G21" s="16">
        <v>607509000</v>
      </c>
    </row>
    <row r="22" spans="1:7" ht="16.7" customHeight="1" x14ac:dyDescent="0.2">
      <c r="A22" s="13">
        <f t="shared" si="1"/>
        <v>17</v>
      </c>
      <c r="B22" s="15" t="s">
        <v>60</v>
      </c>
      <c r="C22" s="17">
        <v>-65227000</v>
      </c>
      <c r="D22" s="17">
        <v>-32816000</v>
      </c>
      <c r="E22" s="17">
        <v>105395000</v>
      </c>
      <c r="F22" s="17">
        <v>-137854000</v>
      </c>
      <c r="G22" s="17">
        <v>-130502000</v>
      </c>
    </row>
    <row r="23" spans="1:7" ht="16.7" customHeight="1" x14ac:dyDescent="0.2">
      <c r="A23" s="13">
        <f t="shared" si="1"/>
        <v>18</v>
      </c>
      <c r="B23" s="15" t="s">
        <v>61</v>
      </c>
      <c r="C23" s="18">
        <v>225819000</v>
      </c>
      <c r="D23" s="18">
        <v>145413000</v>
      </c>
      <c r="E23" s="18">
        <v>-375796000</v>
      </c>
      <c r="F23" s="18">
        <f>SUM(F20:F22)</f>
        <v>510941000</v>
      </c>
      <c r="G23" s="18">
        <v>506377000</v>
      </c>
    </row>
    <row r="24" spans="1:7" ht="16.7" customHeight="1" x14ac:dyDescent="0.2">
      <c r="A24" s="13">
        <f t="shared" si="1"/>
        <v>19</v>
      </c>
      <c r="B24" s="15" t="s">
        <v>70</v>
      </c>
      <c r="C24" s="16">
        <v>30997000</v>
      </c>
      <c r="D24" s="16">
        <v>39000000</v>
      </c>
      <c r="E24" s="16">
        <v>39928000</v>
      </c>
      <c r="F24" s="16">
        <v>35558000</v>
      </c>
      <c r="G24" s="16">
        <v>145483000</v>
      </c>
    </row>
    <row r="25" spans="1:7" ht="16.7" customHeight="1" x14ac:dyDescent="0.2">
      <c r="A25" s="13">
        <f t="shared" si="1"/>
        <v>20</v>
      </c>
      <c r="B25" s="15" t="s">
        <v>63</v>
      </c>
      <c r="C25" s="16">
        <v>-220471000</v>
      </c>
      <c r="D25" s="16">
        <v>-72566000</v>
      </c>
      <c r="E25" s="16">
        <v>676073000</v>
      </c>
      <c r="F25" s="16">
        <v>-582224000</v>
      </c>
      <c r="G25" s="16">
        <v>-199188000</v>
      </c>
    </row>
    <row r="26" spans="1:7" ht="16.7" customHeight="1" x14ac:dyDescent="0.2">
      <c r="A26" s="13">
        <f t="shared" si="1"/>
        <v>21</v>
      </c>
      <c r="B26" s="15" t="s">
        <v>71</v>
      </c>
      <c r="C26" s="16">
        <v>0</v>
      </c>
      <c r="D26" s="16">
        <v>0</v>
      </c>
      <c r="E26" s="16">
        <v>0</v>
      </c>
      <c r="F26" s="16">
        <v>-15000000</v>
      </c>
      <c r="G26" s="16">
        <v>-15000000</v>
      </c>
    </row>
    <row r="27" spans="1:7" ht="16.7" customHeight="1" x14ac:dyDescent="0.2">
      <c r="A27" s="13">
        <f t="shared" si="1"/>
        <v>22</v>
      </c>
      <c r="B27" s="15" t="s">
        <v>66</v>
      </c>
      <c r="C27" s="16">
        <v>0</v>
      </c>
      <c r="D27" s="16">
        <v>0</v>
      </c>
      <c r="E27" s="16">
        <v>0</v>
      </c>
      <c r="F27" s="16">
        <v>-3512000</v>
      </c>
      <c r="G27" s="16">
        <v>-3512000</v>
      </c>
    </row>
    <row r="28" spans="1:7" ht="16.7" customHeight="1" x14ac:dyDescent="0.2">
      <c r="A28" s="13">
        <f t="shared" si="1"/>
        <v>23</v>
      </c>
      <c r="B28" s="15" t="s">
        <v>67</v>
      </c>
      <c r="C28" s="16">
        <v>46232000</v>
      </c>
      <c r="D28" s="16">
        <v>8190000</v>
      </c>
      <c r="E28" s="16">
        <v>-174705000</v>
      </c>
      <c r="F28" s="16">
        <v>137846000</v>
      </c>
      <c r="G28" s="16">
        <v>17563000</v>
      </c>
    </row>
    <row r="29" spans="1:7" ht="16.7" customHeight="1" x14ac:dyDescent="0.2">
      <c r="A29" s="13">
        <f t="shared" si="1"/>
        <v>24</v>
      </c>
      <c r="B29" s="15" t="s">
        <v>68</v>
      </c>
      <c r="C29" s="17">
        <v>980000</v>
      </c>
      <c r="D29" s="17">
        <v>981000</v>
      </c>
      <c r="E29" s="17">
        <v>978000</v>
      </c>
      <c r="F29" s="17">
        <v>972000</v>
      </c>
      <c r="G29" s="17">
        <v>3911000</v>
      </c>
    </row>
    <row r="30" spans="1:7" ht="16.7" customHeight="1" x14ac:dyDescent="0.2">
      <c r="A30" s="13">
        <f t="shared" si="1"/>
        <v>25</v>
      </c>
      <c r="B30" s="15" t="s">
        <v>69</v>
      </c>
      <c r="C30" s="20">
        <v>83557000</v>
      </c>
      <c r="D30" s="20">
        <v>121018000</v>
      </c>
      <c r="E30" s="20">
        <v>166478000</v>
      </c>
      <c r="F30" s="20">
        <f>SUM(F23:F29)</f>
        <v>84581000</v>
      </c>
      <c r="G30" s="20">
        <v>455634000</v>
      </c>
    </row>
    <row r="31" spans="1:7" ht="16.7" customHeight="1" x14ac:dyDescent="0.2">
      <c r="A31" s="13">
        <f t="shared" si="1"/>
        <v>26</v>
      </c>
      <c r="C31" s="21"/>
      <c r="D31" s="21"/>
      <c r="E31" s="21"/>
      <c r="F31" s="21"/>
      <c r="G31" s="21"/>
    </row>
    <row r="32" spans="1:7" ht="16.7" customHeight="1" x14ac:dyDescent="0.2">
      <c r="A32" s="13">
        <f t="shared" si="1"/>
        <v>27</v>
      </c>
      <c r="C32" s="14" t="s">
        <v>35</v>
      </c>
      <c r="D32" s="14" t="s">
        <v>36</v>
      </c>
      <c r="E32" s="14" t="s">
        <v>37</v>
      </c>
      <c r="F32" s="14" t="s">
        <v>38</v>
      </c>
      <c r="G32" s="14" t="s">
        <v>44</v>
      </c>
    </row>
    <row r="33" spans="1:7" ht="16.7" customHeight="1" x14ac:dyDescent="0.2">
      <c r="A33" s="13">
        <f t="shared" si="1"/>
        <v>28</v>
      </c>
      <c r="B33" s="15" t="s">
        <v>58</v>
      </c>
      <c r="C33" s="16">
        <v>-18523000</v>
      </c>
      <c r="D33" s="16">
        <v>7438000</v>
      </c>
      <c r="E33" s="16">
        <v>6206000</v>
      </c>
      <c r="F33" s="16">
        <v>-10635000</v>
      </c>
      <c r="G33" s="16">
        <v>-15514000</v>
      </c>
    </row>
    <row r="34" spans="1:7" ht="16.7" customHeight="1" x14ac:dyDescent="0.2">
      <c r="A34" s="13">
        <f t="shared" si="1"/>
        <v>29</v>
      </c>
      <c r="B34" s="15" t="s">
        <v>59</v>
      </c>
      <c r="C34" s="16">
        <v>-392357000</v>
      </c>
      <c r="D34" s="16">
        <v>132293000</v>
      </c>
      <c r="E34" s="16">
        <v>109266000</v>
      </c>
      <c r="F34" s="16">
        <v>-221743000</v>
      </c>
      <c r="G34" s="16">
        <v>-372541000</v>
      </c>
    </row>
    <row r="35" spans="1:7" ht="16.7" customHeight="1" x14ac:dyDescent="0.2">
      <c r="A35" s="13">
        <f t="shared" si="1"/>
        <v>30</v>
      </c>
      <c r="B35" s="15" t="s">
        <v>60</v>
      </c>
      <c r="C35" s="17">
        <v>96393000</v>
      </c>
      <c r="D35" s="17">
        <v>-34533000</v>
      </c>
      <c r="E35" s="17">
        <v>-26019000</v>
      </c>
      <c r="F35" s="17">
        <v>49154000</v>
      </c>
      <c r="G35" s="17">
        <v>84995000</v>
      </c>
    </row>
    <row r="36" spans="1:7" ht="16.7" customHeight="1" x14ac:dyDescent="0.2">
      <c r="A36" s="13">
        <f t="shared" si="1"/>
        <v>31</v>
      </c>
      <c r="B36" s="15" t="s">
        <v>61</v>
      </c>
      <c r="C36" s="18">
        <v>-314487000</v>
      </c>
      <c r="D36" s="18">
        <v>105198000</v>
      </c>
      <c r="E36" s="18">
        <v>89453000</v>
      </c>
      <c r="F36" s="18">
        <v>-183224000</v>
      </c>
      <c r="G36" s="18">
        <v>-303060000</v>
      </c>
    </row>
    <row r="37" spans="1:7" ht="16.7" customHeight="1" x14ac:dyDescent="0.2">
      <c r="A37" s="13">
        <f t="shared" si="1"/>
        <v>32</v>
      </c>
      <c r="B37" s="15" t="s">
        <v>72</v>
      </c>
      <c r="C37" s="16">
        <v>51960000</v>
      </c>
      <c r="D37" s="16">
        <v>50696000</v>
      </c>
      <c r="E37" s="16">
        <v>39348000</v>
      </c>
      <c r="F37" s="16">
        <v>35385000</v>
      </c>
      <c r="G37" s="16">
        <v>177389000</v>
      </c>
    </row>
    <row r="38" spans="1:7" ht="16.7" customHeight="1" x14ac:dyDescent="0.2">
      <c r="A38" s="13">
        <f t="shared" si="1"/>
        <v>33</v>
      </c>
      <c r="B38" s="15" t="s">
        <v>63</v>
      </c>
      <c r="C38" s="16">
        <v>216058000</v>
      </c>
      <c r="D38" s="16">
        <v>-234556000</v>
      </c>
      <c r="E38" s="16">
        <v>-201248000</v>
      </c>
      <c r="F38" s="16">
        <v>190739000</v>
      </c>
      <c r="G38" s="16">
        <v>-29007000</v>
      </c>
    </row>
    <row r="39" spans="1:7" ht="16.7" customHeight="1" x14ac:dyDescent="0.2">
      <c r="A39" s="13">
        <f t="shared" ref="A39:A70" si="2">A38+1</f>
        <v>34</v>
      </c>
      <c r="B39" s="15" t="s">
        <v>73</v>
      </c>
      <c r="C39" s="16">
        <v>0</v>
      </c>
      <c r="D39" s="16">
        <v>0</v>
      </c>
      <c r="E39" s="16">
        <v>51495000</v>
      </c>
      <c r="F39" s="16">
        <v>0</v>
      </c>
      <c r="G39" s="16">
        <v>51495000</v>
      </c>
    </row>
    <row r="40" spans="1:7" ht="16.7" customHeight="1" x14ac:dyDescent="0.2">
      <c r="A40" s="13">
        <f t="shared" si="2"/>
        <v>35</v>
      </c>
      <c r="B40" s="15" t="s">
        <v>66</v>
      </c>
      <c r="C40" s="16">
        <v>0</v>
      </c>
      <c r="D40" s="16">
        <v>0</v>
      </c>
      <c r="E40" s="16">
        <v>0</v>
      </c>
      <c r="F40" s="16">
        <v>6565000</v>
      </c>
      <c r="G40" s="16">
        <v>6565000</v>
      </c>
    </row>
    <row r="41" spans="1:7" ht="16.7" customHeight="1" x14ac:dyDescent="0.2">
      <c r="A41" s="13">
        <f t="shared" si="2"/>
        <v>36</v>
      </c>
      <c r="B41" s="15" t="s">
        <v>67</v>
      </c>
      <c r="C41" s="16">
        <v>-65099000</v>
      </c>
      <c r="D41" s="16">
        <v>44660000</v>
      </c>
      <c r="E41" s="16">
        <v>26817000</v>
      </c>
      <c r="F41" s="16">
        <v>-56750000</v>
      </c>
      <c r="G41" s="16">
        <v>-50372000</v>
      </c>
    </row>
    <row r="42" spans="1:7" ht="16.7" customHeight="1" x14ac:dyDescent="0.2">
      <c r="A42" s="13">
        <f t="shared" si="2"/>
        <v>37</v>
      </c>
      <c r="B42" s="15" t="s">
        <v>68</v>
      </c>
      <c r="C42" s="17">
        <v>973000</v>
      </c>
      <c r="D42" s="17">
        <v>973000</v>
      </c>
      <c r="E42" s="17">
        <v>973000</v>
      </c>
      <c r="F42" s="17">
        <v>966000</v>
      </c>
      <c r="G42" s="17">
        <v>3885000</v>
      </c>
    </row>
    <row r="43" spans="1:7" ht="16.7" customHeight="1" x14ac:dyDescent="0.2">
      <c r="A43" s="13">
        <f t="shared" si="2"/>
        <v>38</v>
      </c>
      <c r="B43" s="15" t="s">
        <v>74</v>
      </c>
      <c r="C43" s="20">
        <v>-110595000</v>
      </c>
      <c r="D43" s="20">
        <v>-33029000</v>
      </c>
      <c r="E43" s="20">
        <v>6838000</v>
      </c>
      <c r="F43" s="20">
        <v>-6319000</v>
      </c>
      <c r="G43" s="20">
        <v>-143105000</v>
      </c>
    </row>
    <row r="44" spans="1:7" ht="16.7" customHeight="1" x14ac:dyDescent="0.2">
      <c r="A44" s="13">
        <f t="shared" si="2"/>
        <v>39</v>
      </c>
      <c r="C44" s="21"/>
      <c r="D44" s="21"/>
      <c r="E44" s="21"/>
      <c r="F44" s="21"/>
      <c r="G44" s="21"/>
    </row>
    <row r="45" spans="1:7" ht="16.7" customHeight="1" x14ac:dyDescent="0.2">
      <c r="A45" s="13">
        <f t="shared" si="2"/>
        <v>40</v>
      </c>
      <c r="C45" s="14" t="s">
        <v>35</v>
      </c>
      <c r="D45" s="14" t="s">
        <v>36</v>
      </c>
      <c r="E45" s="14" t="s">
        <v>37</v>
      </c>
      <c r="F45" s="14" t="s">
        <v>38</v>
      </c>
      <c r="G45" s="14" t="s">
        <v>45</v>
      </c>
    </row>
    <row r="46" spans="1:7" ht="16.7" customHeight="1" x14ac:dyDescent="0.2">
      <c r="A46" s="13">
        <f t="shared" si="2"/>
        <v>41</v>
      </c>
      <c r="B46" s="15" t="s">
        <v>58</v>
      </c>
      <c r="C46" s="16">
        <v>53712000</v>
      </c>
      <c r="D46" s="16">
        <v>3415000</v>
      </c>
      <c r="E46" s="16">
        <v>6910000</v>
      </c>
      <c r="F46" s="16">
        <v>-17616000</v>
      </c>
      <c r="G46" s="16">
        <v>46421000</v>
      </c>
    </row>
    <row r="47" spans="1:7" ht="16.7" customHeight="1" x14ac:dyDescent="0.2">
      <c r="A47" s="13">
        <f t="shared" si="2"/>
        <v>42</v>
      </c>
      <c r="B47" s="15" t="s">
        <v>59</v>
      </c>
      <c r="C47" s="16">
        <v>983505000</v>
      </c>
      <c r="D47" s="16">
        <v>56963000</v>
      </c>
      <c r="E47" s="16">
        <v>89873000</v>
      </c>
      <c r="F47" s="16">
        <v>-474478000</v>
      </c>
      <c r="G47" s="16">
        <v>655863000</v>
      </c>
    </row>
    <row r="48" spans="1:7" ht="16.7" customHeight="1" x14ac:dyDescent="0.2">
      <c r="A48" s="13">
        <f t="shared" si="2"/>
        <v>43</v>
      </c>
      <c r="B48" s="15" t="s">
        <v>60</v>
      </c>
      <c r="C48" s="17">
        <v>-242150000</v>
      </c>
      <c r="D48" s="17">
        <v>-636000</v>
      </c>
      <c r="E48" s="17">
        <v>-16074000</v>
      </c>
      <c r="F48" s="17">
        <v>120057000</v>
      </c>
      <c r="G48" s="17">
        <v>-138803000</v>
      </c>
    </row>
    <row r="49" spans="1:7" ht="16.7" customHeight="1" x14ac:dyDescent="0.2">
      <c r="A49" s="13">
        <f t="shared" si="2"/>
        <v>44</v>
      </c>
      <c r="B49" s="15" t="s">
        <v>61</v>
      </c>
      <c r="C49" s="18">
        <v>795067000</v>
      </c>
      <c r="D49" s="18">
        <v>59742000</v>
      </c>
      <c r="E49" s="18">
        <v>80709000</v>
      </c>
      <c r="F49" s="18">
        <v>-372037000</v>
      </c>
      <c r="G49" s="18">
        <v>563481000</v>
      </c>
    </row>
    <row r="50" spans="1:7" ht="16.7" customHeight="1" x14ac:dyDescent="0.2">
      <c r="A50" s="13">
        <f t="shared" si="2"/>
        <v>45</v>
      </c>
      <c r="B50" s="15" t="s">
        <v>72</v>
      </c>
      <c r="C50" s="16">
        <v>67110424</v>
      </c>
      <c r="D50" s="16">
        <v>61267000</v>
      </c>
      <c r="E50" s="16">
        <v>57761576</v>
      </c>
      <c r="F50" s="16">
        <v>47621000</v>
      </c>
      <c r="G50" s="16">
        <v>233760000</v>
      </c>
    </row>
    <row r="51" spans="1:7" ht="16.7" customHeight="1" x14ac:dyDescent="0.2">
      <c r="A51" s="13">
        <f t="shared" si="2"/>
        <v>46</v>
      </c>
      <c r="B51" s="15" t="s">
        <v>63</v>
      </c>
      <c r="C51" s="16">
        <v>-739217000</v>
      </c>
      <c r="D51" s="16">
        <v>-266969000</v>
      </c>
      <c r="E51" s="16">
        <v>-406484000</v>
      </c>
      <c r="F51" s="16">
        <v>201723000</v>
      </c>
      <c r="G51" s="16">
        <v>-1210947000</v>
      </c>
    </row>
    <row r="52" spans="1:7" ht="16.7" customHeight="1" x14ac:dyDescent="0.2">
      <c r="A52" s="13">
        <f t="shared" si="2"/>
        <v>47</v>
      </c>
      <c r="B52" s="15" t="s">
        <v>73</v>
      </c>
      <c r="C52" s="16">
        <v>0</v>
      </c>
      <c r="D52" s="16">
        <v>61006000</v>
      </c>
      <c r="E52" s="16">
        <v>20126000</v>
      </c>
      <c r="F52" s="16">
        <v>0</v>
      </c>
      <c r="G52" s="16">
        <v>81132000</v>
      </c>
    </row>
    <row r="53" spans="1:7" ht="16.7" customHeight="1" x14ac:dyDescent="0.2">
      <c r="A53" s="13">
        <f t="shared" si="2"/>
        <v>48</v>
      </c>
      <c r="B53" s="15" t="s">
        <v>66</v>
      </c>
      <c r="C53" s="16">
        <v>0</v>
      </c>
      <c r="D53" s="16">
        <v>-24354000</v>
      </c>
      <c r="E53" s="16">
        <v>0</v>
      </c>
      <c r="F53" s="16">
        <v>-9805000</v>
      </c>
      <c r="G53" s="16">
        <v>-34159000</v>
      </c>
    </row>
    <row r="54" spans="1:7" ht="16.7" customHeight="1" x14ac:dyDescent="0.2">
      <c r="A54" s="13">
        <f t="shared" si="2"/>
        <v>49</v>
      </c>
      <c r="B54" s="15" t="s">
        <v>67</v>
      </c>
      <c r="C54" s="16">
        <v>169438000</v>
      </c>
      <c r="D54" s="16">
        <v>41434000</v>
      </c>
      <c r="E54" s="16">
        <v>80540000</v>
      </c>
      <c r="F54" s="16">
        <v>-65462000</v>
      </c>
      <c r="G54" s="16">
        <v>225949000</v>
      </c>
    </row>
    <row r="55" spans="1:7" ht="16.7" customHeight="1" x14ac:dyDescent="0.2">
      <c r="A55" s="13">
        <f t="shared" si="2"/>
        <v>50</v>
      </c>
      <c r="B55" s="15" t="s">
        <v>68</v>
      </c>
      <c r="C55" s="17">
        <v>1000000</v>
      </c>
      <c r="D55" s="17">
        <v>935000</v>
      </c>
      <c r="E55" s="17">
        <v>967000</v>
      </c>
      <c r="F55" s="17">
        <v>920000</v>
      </c>
      <c r="G55" s="17">
        <v>3822000</v>
      </c>
    </row>
    <row r="56" spans="1:7" ht="16.7" customHeight="1" x14ac:dyDescent="0.2">
      <c r="A56" s="13">
        <f t="shared" si="2"/>
        <v>51</v>
      </c>
      <c r="B56" s="15" t="s">
        <v>74</v>
      </c>
      <c r="C56" s="20">
        <v>293398424</v>
      </c>
      <c r="D56" s="20">
        <v>-66939000</v>
      </c>
      <c r="E56" s="20">
        <v>-166380424</v>
      </c>
      <c r="F56" s="20">
        <v>-197041000</v>
      </c>
      <c r="G56" s="20">
        <v>-136962000</v>
      </c>
    </row>
    <row r="57" spans="1:7" ht="16.7" customHeight="1" x14ac:dyDescent="0.2">
      <c r="A57" s="13">
        <f t="shared" si="2"/>
        <v>52</v>
      </c>
      <c r="C57" s="21"/>
      <c r="D57" s="21"/>
      <c r="E57" s="21"/>
      <c r="F57" s="21"/>
      <c r="G57" s="21"/>
    </row>
    <row r="58" spans="1:7" ht="16.7" customHeight="1" x14ac:dyDescent="0.2">
      <c r="A58" s="13">
        <f t="shared" si="2"/>
        <v>53</v>
      </c>
      <c r="C58" s="14" t="s">
        <v>35</v>
      </c>
      <c r="D58" s="14" t="s">
        <v>36</v>
      </c>
      <c r="E58" s="14" t="s">
        <v>37</v>
      </c>
      <c r="F58" s="14" t="s">
        <v>38</v>
      </c>
      <c r="G58" s="14" t="s">
        <v>46</v>
      </c>
    </row>
    <row r="59" spans="1:7" ht="16.7" customHeight="1" x14ac:dyDescent="0.2">
      <c r="A59" s="13">
        <f t="shared" si="2"/>
        <v>54</v>
      </c>
      <c r="B59" s="15" t="s">
        <v>75</v>
      </c>
      <c r="C59" s="16">
        <v>123702000</v>
      </c>
      <c r="D59" s="16">
        <v>61120000</v>
      </c>
      <c r="E59" s="16">
        <v>75337000</v>
      </c>
      <c r="F59" s="16">
        <v>48051000</v>
      </c>
      <c r="G59" s="16">
        <v>308210000</v>
      </c>
    </row>
    <row r="60" spans="1:7" ht="16.7" customHeight="1" x14ac:dyDescent="0.2">
      <c r="A60" s="13">
        <f t="shared" si="2"/>
        <v>55</v>
      </c>
      <c r="B60" s="15" t="s">
        <v>76</v>
      </c>
      <c r="C60" s="16">
        <v>2654086000</v>
      </c>
      <c r="D60" s="16">
        <v>976280000</v>
      </c>
      <c r="E60" s="16">
        <v>1318062000</v>
      </c>
      <c r="F60" s="16">
        <v>817856000</v>
      </c>
      <c r="G60" s="16">
        <v>5766284000</v>
      </c>
    </row>
    <row r="61" spans="1:7" ht="16.7" customHeight="1" x14ac:dyDescent="0.2">
      <c r="A61" s="13">
        <f t="shared" si="2"/>
        <v>56</v>
      </c>
      <c r="B61" s="15" t="s">
        <v>60</v>
      </c>
      <c r="C61" s="17">
        <v>-641376000</v>
      </c>
      <c r="D61" s="17">
        <v>-239935000</v>
      </c>
      <c r="E61" s="17">
        <v>-321873000</v>
      </c>
      <c r="F61" s="17">
        <v>-225753000</v>
      </c>
      <c r="G61" s="17">
        <v>-1428937000</v>
      </c>
    </row>
    <row r="62" spans="1:7" ht="16.7" customHeight="1" x14ac:dyDescent="0.2">
      <c r="A62" s="13">
        <f t="shared" si="2"/>
        <v>57</v>
      </c>
      <c r="B62" s="15" t="s">
        <v>77</v>
      </c>
      <c r="C62" s="18">
        <v>2136412000</v>
      </c>
      <c r="D62" s="18">
        <v>797465000</v>
      </c>
      <c r="E62" s="18">
        <v>1071526000</v>
      </c>
      <c r="F62" s="18">
        <v>640154000</v>
      </c>
      <c r="G62" s="18">
        <v>4645557000</v>
      </c>
    </row>
    <row r="63" spans="1:7" ht="16.7" customHeight="1" x14ac:dyDescent="0.2">
      <c r="A63" s="13">
        <f t="shared" si="2"/>
        <v>58</v>
      </c>
      <c r="B63" s="15" t="s">
        <v>78</v>
      </c>
      <c r="C63" s="16">
        <v>42072000</v>
      </c>
      <c r="D63" s="16">
        <v>41036000</v>
      </c>
      <c r="E63" s="16">
        <v>40879000</v>
      </c>
      <c r="F63" s="16">
        <v>39751000</v>
      </c>
      <c r="G63" s="16">
        <v>163738000</v>
      </c>
    </row>
    <row r="64" spans="1:7" ht="16.7" customHeight="1" x14ac:dyDescent="0.2">
      <c r="A64" s="13">
        <f t="shared" si="2"/>
        <v>59</v>
      </c>
      <c r="B64" s="15" t="s">
        <v>63</v>
      </c>
      <c r="C64" s="16">
        <v>-499084000</v>
      </c>
      <c r="D64" s="16">
        <v>121961000</v>
      </c>
      <c r="E64" s="16">
        <v>47514000</v>
      </c>
      <c r="F64" s="16">
        <v>-157865000</v>
      </c>
      <c r="G64" s="16">
        <v>-487473000</v>
      </c>
    </row>
    <row r="65" spans="1:7" ht="16.7" customHeight="1" x14ac:dyDescent="0.2">
      <c r="A65" s="13">
        <f t="shared" si="2"/>
        <v>60</v>
      </c>
      <c r="B65" s="15" t="s">
        <v>79</v>
      </c>
      <c r="C65" s="16">
        <v>0</v>
      </c>
      <c r="D65" s="16">
        <v>0</v>
      </c>
      <c r="E65" s="16">
        <v>0</v>
      </c>
      <c r="F65" s="16">
        <v>87262000</v>
      </c>
      <c r="G65" s="16">
        <v>87262000</v>
      </c>
    </row>
    <row r="66" spans="1:7" ht="16.7" customHeight="1" x14ac:dyDescent="0.2">
      <c r="A66" s="13">
        <f t="shared" si="2"/>
        <v>61</v>
      </c>
      <c r="B66" s="15" t="s">
        <v>80</v>
      </c>
      <c r="C66" s="16">
        <v>15000000</v>
      </c>
      <c r="D66" s="16">
        <v>0</v>
      </c>
      <c r="E66" s="16">
        <v>0</v>
      </c>
      <c r="F66" s="16">
        <v>0</v>
      </c>
      <c r="G66" s="16">
        <v>15000000</v>
      </c>
    </row>
    <row r="67" spans="1:7" ht="16.7" customHeight="1" x14ac:dyDescent="0.2">
      <c r="A67" s="13">
        <f t="shared" si="2"/>
        <v>62</v>
      </c>
      <c r="B67" s="15" t="s">
        <v>66</v>
      </c>
      <c r="C67" s="16">
        <v>0</v>
      </c>
      <c r="D67" s="16">
        <v>0</v>
      </c>
      <c r="E67" s="16">
        <v>0</v>
      </c>
      <c r="F67" s="16">
        <v>18835000</v>
      </c>
      <c r="G67" s="16">
        <v>18835000</v>
      </c>
    </row>
    <row r="68" spans="1:7" ht="16.7" customHeight="1" x14ac:dyDescent="0.2">
      <c r="A68" s="13">
        <f t="shared" si="2"/>
        <v>63</v>
      </c>
      <c r="B68" s="15" t="s">
        <v>67</v>
      </c>
      <c r="C68" s="16">
        <v>109928000</v>
      </c>
      <c r="D68" s="16">
        <v>-40511000</v>
      </c>
      <c r="E68" s="16">
        <v>-21983000</v>
      </c>
      <c r="F68" s="16">
        <v>7778000</v>
      </c>
      <c r="G68" s="16">
        <v>55211000</v>
      </c>
    </row>
    <row r="69" spans="1:7" ht="16.7" customHeight="1" x14ac:dyDescent="0.2">
      <c r="A69" s="13">
        <f t="shared" si="2"/>
        <v>64</v>
      </c>
      <c r="B69" s="15" t="s">
        <v>68</v>
      </c>
      <c r="C69" s="17">
        <v>749000</v>
      </c>
      <c r="D69" s="17">
        <v>1009000</v>
      </c>
      <c r="E69" s="17">
        <v>1009000</v>
      </c>
      <c r="F69" s="17">
        <v>965000</v>
      </c>
      <c r="G69" s="17">
        <v>3732000</v>
      </c>
    </row>
    <row r="70" spans="1:7" ht="16.7" customHeight="1" x14ac:dyDescent="0.2">
      <c r="A70" s="13">
        <f t="shared" si="2"/>
        <v>65</v>
      </c>
      <c r="B70" s="15" t="s">
        <v>69</v>
      </c>
      <c r="C70" s="20">
        <v>1805077000</v>
      </c>
      <c r="D70" s="20">
        <v>920960000</v>
      </c>
      <c r="E70" s="20">
        <v>1138945000</v>
      </c>
      <c r="F70" s="20">
        <v>636880000</v>
      </c>
      <c r="G70" s="20">
        <v>4501862000</v>
      </c>
    </row>
    <row r="71" spans="1:7" ht="16.7" customHeight="1" x14ac:dyDescent="0.2">
      <c r="A71" s="13">
        <f t="shared" ref="A71:A83" si="3">A70+1</f>
        <v>66</v>
      </c>
      <c r="C71" s="21"/>
      <c r="D71" s="21"/>
      <c r="E71" s="21"/>
      <c r="F71" s="21"/>
      <c r="G71" s="21"/>
    </row>
    <row r="72" spans="1:7" ht="39.200000000000003" customHeight="1" x14ac:dyDescent="0.2">
      <c r="A72" s="13">
        <f t="shared" si="3"/>
        <v>67</v>
      </c>
      <c r="B72" s="53" t="s">
        <v>81</v>
      </c>
      <c r="C72" s="52"/>
      <c r="D72" s="52"/>
      <c r="E72" s="52"/>
      <c r="F72" s="52"/>
      <c r="G72" s="52"/>
    </row>
    <row r="73" spans="1:7" ht="47.45" customHeight="1" x14ac:dyDescent="0.2">
      <c r="A73" s="13">
        <f t="shared" si="3"/>
        <v>68</v>
      </c>
      <c r="B73" s="53" t="s">
        <v>82</v>
      </c>
      <c r="C73" s="52"/>
      <c r="D73" s="52"/>
      <c r="E73" s="52"/>
      <c r="F73" s="52"/>
      <c r="G73" s="52"/>
    </row>
    <row r="74" spans="1:7" ht="29.1" customHeight="1" x14ac:dyDescent="0.2">
      <c r="A74" s="13">
        <f t="shared" si="3"/>
        <v>69</v>
      </c>
      <c r="B74" s="53" t="s">
        <v>83</v>
      </c>
      <c r="C74" s="52"/>
      <c r="D74" s="52"/>
      <c r="E74" s="52"/>
      <c r="F74" s="52"/>
      <c r="G74" s="52"/>
    </row>
    <row r="75" spans="1:7" ht="29.1" customHeight="1" x14ac:dyDescent="0.2">
      <c r="A75" s="13">
        <f t="shared" si="3"/>
        <v>70</v>
      </c>
      <c r="B75" s="53" t="s">
        <v>84</v>
      </c>
      <c r="C75" s="52"/>
      <c r="D75" s="52"/>
      <c r="E75" s="52"/>
      <c r="F75" s="52"/>
      <c r="G75" s="52"/>
    </row>
    <row r="76" spans="1:7" ht="29.1" customHeight="1" x14ac:dyDescent="0.2">
      <c r="A76" s="13">
        <f t="shared" si="3"/>
        <v>71</v>
      </c>
      <c r="B76" s="53" t="s">
        <v>85</v>
      </c>
      <c r="C76" s="53"/>
      <c r="D76" s="53"/>
      <c r="E76" s="53"/>
      <c r="F76" s="53"/>
      <c r="G76" s="53"/>
    </row>
    <row r="77" spans="1:7" ht="29.1" customHeight="1" x14ac:dyDescent="0.2">
      <c r="A77" s="13">
        <f t="shared" si="3"/>
        <v>72</v>
      </c>
      <c r="B77" s="53" t="s">
        <v>86</v>
      </c>
      <c r="C77" s="52"/>
      <c r="D77" s="52"/>
      <c r="E77" s="52"/>
      <c r="F77" s="52"/>
      <c r="G77" s="52"/>
    </row>
    <row r="78" spans="1:7" ht="29.1" customHeight="1" x14ac:dyDescent="0.2">
      <c r="A78" s="13">
        <f t="shared" si="3"/>
        <v>73</v>
      </c>
      <c r="B78" s="53" t="s">
        <v>87</v>
      </c>
      <c r="C78" s="52"/>
      <c r="D78" s="52"/>
      <c r="E78" s="52"/>
      <c r="F78" s="52"/>
      <c r="G78" s="52"/>
    </row>
    <row r="79" spans="1:7" ht="29.1" customHeight="1" x14ac:dyDescent="0.2">
      <c r="A79" s="13">
        <f t="shared" si="3"/>
        <v>74</v>
      </c>
      <c r="B79" s="53" t="s">
        <v>88</v>
      </c>
      <c r="C79" s="52"/>
      <c r="D79" s="52"/>
      <c r="E79" s="52"/>
      <c r="F79" s="52"/>
      <c r="G79" s="52"/>
    </row>
    <row r="80" spans="1:7" ht="29.1" customHeight="1" x14ac:dyDescent="0.2">
      <c r="A80" s="13">
        <f t="shared" si="3"/>
        <v>75</v>
      </c>
      <c r="B80" s="53" t="s">
        <v>89</v>
      </c>
      <c r="C80" s="52"/>
      <c r="D80" s="52"/>
      <c r="E80" s="52"/>
      <c r="F80" s="52"/>
      <c r="G80" s="52"/>
    </row>
    <row r="81" spans="1:7" ht="29.1" customHeight="1" x14ac:dyDescent="0.2">
      <c r="A81" s="13">
        <f t="shared" si="3"/>
        <v>76</v>
      </c>
      <c r="B81" s="53" t="s">
        <v>90</v>
      </c>
      <c r="C81" s="52"/>
      <c r="D81" s="52"/>
      <c r="E81" s="52"/>
      <c r="F81" s="52"/>
      <c r="G81" s="52"/>
    </row>
    <row r="82" spans="1:7" ht="29.1" customHeight="1" x14ac:dyDescent="0.2">
      <c r="A82" s="13">
        <f t="shared" si="3"/>
        <v>77</v>
      </c>
      <c r="B82" s="53" t="s">
        <v>91</v>
      </c>
      <c r="C82" s="52"/>
      <c r="D82" s="52"/>
      <c r="E82" s="52"/>
      <c r="F82" s="52"/>
      <c r="G82" s="52"/>
    </row>
    <row r="83" spans="1:7" ht="15" customHeight="1" x14ac:dyDescent="0.2">
      <c r="A83" s="13">
        <f t="shared" si="3"/>
        <v>78</v>
      </c>
      <c r="B83" s="53" t="s">
        <v>92</v>
      </c>
      <c r="C83" s="52"/>
      <c r="D83" s="52"/>
      <c r="E83" s="52"/>
      <c r="F83" s="52"/>
      <c r="G83" s="52"/>
    </row>
    <row r="84" spans="1:7" ht="16.7" customHeight="1" x14ac:dyDescent="0.2"/>
    <row r="85" spans="1:7" ht="15" customHeight="1" x14ac:dyDescent="0.2"/>
  </sheetData>
  <mergeCells count="15">
    <mergeCell ref="A1:F1"/>
    <mergeCell ref="A2:F2"/>
    <mergeCell ref="A3:F3"/>
    <mergeCell ref="B73:G73"/>
    <mergeCell ref="B72:G72"/>
    <mergeCell ref="B74:G74"/>
    <mergeCell ref="B79:G79"/>
    <mergeCell ref="B80:G80"/>
    <mergeCell ref="B77:G77"/>
    <mergeCell ref="B76:G76"/>
    <mergeCell ref="B83:G83"/>
    <mergeCell ref="B78:G78"/>
    <mergeCell ref="B81:G81"/>
    <mergeCell ref="B82:G82"/>
    <mergeCell ref="B75:G7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3"/>
  <sheetViews>
    <sheetView showRuler="0" workbookViewId="0"/>
  </sheetViews>
  <sheetFormatPr defaultColWidth="13.7109375" defaultRowHeight="12.75" x14ac:dyDescent="0.2"/>
  <cols>
    <col min="1" max="1" width="4.28515625" customWidth="1"/>
    <col min="2" max="2" width="88.42578125" customWidth="1"/>
    <col min="3" max="7" width="19.85546875" customWidth="1"/>
  </cols>
  <sheetData>
    <row r="1" spans="1:8" ht="20.100000000000001" customHeight="1" x14ac:dyDescent="0.2">
      <c r="A1" s="51" t="s">
        <v>93</v>
      </c>
      <c r="B1" s="52"/>
      <c r="C1" s="52"/>
      <c r="D1" s="52"/>
      <c r="E1" s="52"/>
      <c r="F1" s="52"/>
    </row>
    <row r="2" spans="1:8" ht="15.75" customHeight="1" x14ac:dyDescent="0.2">
      <c r="A2" s="53" t="s">
        <v>27</v>
      </c>
      <c r="B2" s="52"/>
      <c r="C2" s="52"/>
      <c r="D2" s="52"/>
      <c r="E2" s="52"/>
      <c r="F2" s="52"/>
    </row>
    <row r="3" spans="1:8" ht="13.35" customHeight="1" x14ac:dyDescent="0.2">
      <c r="A3" s="54" t="s">
        <v>28</v>
      </c>
      <c r="B3" s="52"/>
      <c r="C3" s="52"/>
      <c r="D3" s="52"/>
      <c r="E3" s="52"/>
      <c r="F3" s="52"/>
    </row>
    <row r="4" spans="1:8" ht="16.7" customHeight="1" x14ac:dyDescent="0.2">
      <c r="B4" s="12" t="s">
        <v>29</v>
      </c>
      <c r="C4" s="12" t="s">
        <v>30</v>
      </c>
      <c r="D4" s="12" t="s">
        <v>31</v>
      </c>
      <c r="E4" s="12" t="s">
        <v>32</v>
      </c>
      <c r="F4" s="12" t="s">
        <v>33</v>
      </c>
      <c r="G4" s="12" t="s">
        <v>34</v>
      </c>
    </row>
    <row r="5" spans="1:8" ht="16.7" customHeight="1" x14ac:dyDescent="0.2">
      <c r="A5" s="13">
        <v>1</v>
      </c>
      <c r="C5" s="14" t="s">
        <v>35</v>
      </c>
      <c r="D5" s="14" t="s">
        <v>36</v>
      </c>
      <c r="E5" s="14" t="s">
        <v>37</v>
      </c>
      <c r="F5" s="14" t="s">
        <v>38</v>
      </c>
      <c r="G5" s="14" t="s">
        <v>39</v>
      </c>
    </row>
    <row r="6" spans="1:8" ht="16.7" customHeight="1" x14ac:dyDescent="0.2">
      <c r="A6" s="13">
        <f t="shared" ref="A6:A37" si="0">A5+1</f>
        <v>2</v>
      </c>
      <c r="B6" s="15" t="s">
        <v>94</v>
      </c>
      <c r="C6" s="16">
        <v>-212446000</v>
      </c>
      <c r="D6" s="16">
        <v>34089000</v>
      </c>
      <c r="E6" s="16">
        <v>-123854000</v>
      </c>
      <c r="F6" s="16">
        <v>0</v>
      </c>
      <c r="G6" s="16">
        <f t="shared" ref="G6:G12" si="1">SUM(C6:F6)</f>
        <v>-302211000</v>
      </c>
    </row>
    <row r="7" spans="1:8" ht="16.7" customHeight="1" x14ac:dyDescent="0.2">
      <c r="A7" s="13">
        <f t="shared" si="0"/>
        <v>3</v>
      </c>
      <c r="B7" s="15" t="s">
        <v>95</v>
      </c>
      <c r="C7" s="16">
        <v>38287000</v>
      </c>
      <c r="D7" s="16">
        <v>45343000</v>
      </c>
      <c r="E7" s="16">
        <v>111258000</v>
      </c>
      <c r="F7" s="16">
        <v>0</v>
      </c>
      <c r="G7" s="16">
        <f t="shared" si="1"/>
        <v>194888000</v>
      </c>
    </row>
    <row r="8" spans="1:8" ht="16.7" customHeight="1" x14ac:dyDescent="0.2">
      <c r="A8" s="13">
        <f t="shared" si="0"/>
        <v>4</v>
      </c>
      <c r="B8" s="15" t="s">
        <v>96</v>
      </c>
      <c r="C8" s="16">
        <v>-10657000</v>
      </c>
      <c r="D8" s="16">
        <v>-9827000</v>
      </c>
      <c r="E8" s="16">
        <v>-60342000</v>
      </c>
      <c r="F8" s="16">
        <v>0</v>
      </c>
      <c r="G8" s="16">
        <f t="shared" si="1"/>
        <v>-80826000</v>
      </c>
    </row>
    <row r="9" spans="1:8" ht="16.7" customHeight="1" x14ac:dyDescent="0.2">
      <c r="A9" s="13">
        <f t="shared" si="0"/>
        <v>5</v>
      </c>
      <c r="B9" s="15" t="s">
        <v>97</v>
      </c>
      <c r="C9" s="16">
        <v>26910000</v>
      </c>
      <c r="D9" s="16">
        <v>27526000</v>
      </c>
      <c r="E9" s="16">
        <v>29715000</v>
      </c>
      <c r="F9" s="16">
        <v>0</v>
      </c>
      <c r="G9" s="16">
        <f t="shared" si="1"/>
        <v>84151000</v>
      </c>
    </row>
    <row r="10" spans="1:8" ht="16.7" customHeight="1" x14ac:dyDescent="0.2">
      <c r="A10" s="13">
        <f t="shared" si="0"/>
        <v>6</v>
      </c>
      <c r="B10" s="15" t="s">
        <v>62</v>
      </c>
      <c r="C10" s="16">
        <v>40020000</v>
      </c>
      <c r="D10" s="16">
        <v>51571000</v>
      </c>
      <c r="E10" s="16">
        <v>68890000</v>
      </c>
      <c r="F10" s="16">
        <v>0</v>
      </c>
      <c r="G10" s="16">
        <f t="shared" si="1"/>
        <v>160481000</v>
      </c>
    </row>
    <row r="11" spans="1:8" ht="16.7" customHeight="1" x14ac:dyDescent="0.2">
      <c r="A11" s="13">
        <f t="shared" si="0"/>
        <v>7</v>
      </c>
      <c r="B11" s="15" t="s">
        <v>63</v>
      </c>
      <c r="C11" s="16">
        <v>259032000</v>
      </c>
      <c r="D11" s="16">
        <v>-19978000</v>
      </c>
      <c r="E11" s="16">
        <v>177429000</v>
      </c>
      <c r="F11" s="16">
        <v>0</v>
      </c>
      <c r="G11" s="16">
        <f t="shared" si="1"/>
        <v>416483000</v>
      </c>
    </row>
    <row r="12" spans="1:8" ht="16.7" customHeight="1" x14ac:dyDescent="0.2">
      <c r="A12" s="13">
        <f t="shared" si="0"/>
        <v>8</v>
      </c>
      <c r="B12" s="15" t="s">
        <v>98</v>
      </c>
      <c r="C12" s="16">
        <v>27820000</v>
      </c>
      <c r="D12" s="16">
        <v>34998000</v>
      </c>
      <c r="E12" s="16">
        <v>95598000</v>
      </c>
      <c r="F12" s="16">
        <v>0</v>
      </c>
      <c r="G12" s="16">
        <f t="shared" si="1"/>
        <v>158416000</v>
      </c>
    </row>
    <row r="13" spans="1:8" ht="16.7" customHeight="1" x14ac:dyDescent="0.2">
      <c r="A13" s="13">
        <f t="shared" si="0"/>
        <v>9</v>
      </c>
      <c r="B13" s="15" t="s">
        <v>99</v>
      </c>
      <c r="C13" s="16">
        <v>0</v>
      </c>
      <c r="D13" s="16">
        <v>0</v>
      </c>
      <c r="E13" s="16">
        <v>48625000</v>
      </c>
      <c r="F13" s="16">
        <v>0</v>
      </c>
      <c r="G13" s="16">
        <v>48625000</v>
      </c>
      <c r="H13" s="11"/>
    </row>
    <row r="14" spans="1:8" ht="16.7" customHeight="1" x14ac:dyDescent="0.2">
      <c r="A14" s="13">
        <f t="shared" si="0"/>
        <v>10</v>
      </c>
      <c r="B14" s="15" t="s">
        <v>66</v>
      </c>
      <c r="C14" s="17">
        <v>0</v>
      </c>
      <c r="D14" s="17">
        <v>8076000</v>
      </c>
      <c r="E14" s="17">
        <v>1980000</v>
      </c>
      <c r="F14" s="17">
        <v>0</v>
      </c>
      <c r="G14" s="17">
        <f>SUM(C14:F14)</f>
        <v>10056000</v>
      </c>
      <c r="H14" s="11"/>
    </row>
    <row r="15" spans="1:8" ht="16.7" customHeight="1" x14ac:dyDescent="0.2">
      <c r="A15" s="13">
        <f t="shared" si="0"/>
        <v>11</v>
      </c>
      <c r="B15" s="15" t="s">
        <v>100</v>
      </c>
      <c r="C15" s="20">
        <f>SUM(C6:C14)</f>
        <v>168966000</v>
      </c>
      <c r="D15" s="20">
        <f>SUM(D6:D14)</f>
        <v>171798000</v>
      </c>
      <c r="E15" s="20">
        <f>SUM(E6:E14)</f>
        <v>349299000</v>
      </c>
      <c r="F15" s="20">
        <f>SUM(F6:F14)</f>
        <v>0</v>
      </c>
      <c r="G15" s="20">
        <f>SUM(G6:G14)</f>
        <v>690063000</v>
      </c>
      <c r="H15" s="11"/>
    </row>
    <row r="16" spans="1:8" ht="16.7" customHeight="1" x14ac:dyDescent="0.2">
      <c r="A16" s="13">
        <f t="shared" si="0"/>
        <v>12</v>
      </c>
      <c r="C16" s="21"/>
      <c r="D16" s="21"/>
      <c r="E16" s="21"/>
      <c r="F16" s="21"/>
      <c r="G16" s="21"/>
      <c r="H16" s="11"/>
    </row>
    <row r="17" spans="1:8" ht="16.7" customHeight="1" x14ac:dyDescent="0.2">
      <c r="A17" s="13">
        <f t="shared" si="0"/>
        <v>13</v>
      </c>
      <c r="C17" s="14" t="s">
        <v>35</v>
      </c>
      <c r="D17" s="14" t="s">
        <v>36</v>
      </c>
      <c r="E17" s="14" t="s">
        <v>37</v>
      </c>
      <c r="F17" s="14" t="s">
        <v>38</v>
      </c>
      <c r="G17" s="14" t="s">
        <v>43</v>
      </c>
      <c r="H17" s="11"/>
    </row>
    <row r="18" spans="1:8" ht="16.7" customHeight="1" x14ac:dyDescent="0.2">
      <c r="A18" s="13">
        <f t="shared" si="0"/>
        <v>14</v>
      </c>
      <c r="B18" s="15" t="s">
        <v>94</v>
      </c>
      <c r="C18" s="16">
        <v>290714000</v>
      </c>
      <c r="D18" s="16">
        <v>177925000</v>
      </c>
      <c r="E18" s="16">
        <v>-481424000</v>
      </c>
      <c r="F18" s="16">
        <v>648613000</v>
      </c>
      <c r="G18" s="16">
        <v>635828000</v>
      </c>
    </row>
    <row r="19" spans="1:8" ht="16.7" customHeight="1" x14ac:dyDescent="0.2">
      <c r="A19" s="13">
        <f t="shared" si="0"/>
        <v>15</v>
      </c>
      <c r="B19" s="15" t="s">
        <v>101</v>
      </c>
      <c r="C19" s="16">
        <v>38365000</v>
      </c>
      <c r="D19" s="16">
        <v>38364000</v>
      </c>
      <c r="E19" s="16">
        <v>38620000</v>
      </c>
      <c r="F19" s="16">
        <v>38288000</v>
      </c>
      <c r="G19" s="16">
        <v>153637000</v>
      </c>
    </row>
    <row r="20" spans="1:8" ht="16.7" customHeight="1" x14ac:dyDescent="0.2">
      <c r="A20" s="13">
        <f t="shared" si="0"/>
        <v>16</v>
      </c>
      <c r="B20" s="15" t="s">
        <v>96</v>
      </c>
      <c r="C20" s="16">
        <v>7656000</v>
      </c>
      <c r="D20" s="16">
        <v>14117000</v>
      </c>
      <c r="E20" s="16">
        <v>-15895000</v>
      </c>
      <c r="F20" s="16">
        <v>26346000</v>
      </c>
      <c r="G20" s="16">
        <v>32224000</v>
      </c>
    </row>
    <row r="21" spans="1:8" ht="16.7" customHeight="1" x14ac:dyDescent="0.2">
      <c r="A21" s="13">
        <f t="shared" si="0"/>
        <v>17</v>
      </c>
      <c r="B21" s="15" t="s">
        <v>102</v>
      </c>
      <c r="C21" s="16">
        <v>27017000</v>
      </c>
      <c r="D21" s="16">
        <v>28009000</v>
      </c>
      <c r="E21" s="16">
        <v>28607000</v>
      </c>
      <c r="F21" s="16">
        <v>29284000</v>
      </c>
      <c r="G21" s="16">
        <v>112917000</v>
      </c>
    </row>
    <row r="22" spans="1:8" ht="16.7" customHeight="1" x14ac:dyDescent="0.2">
      <c r="A22" s="13">
        <f t="shared" si="0"/>
        <v>18</v>
      </c>
      <c r="B22" s="15" t="s">
        <v>70</v>
      </c>
      <c r="C22" s="16">
        <v>30997000</v>
      </c>
      <c r="D22" s="16">
        <v>39000000</v>
      </c>
      <c r="E22" s="16">
        <v>39928000</v>
      </c>
      <c r="F22" s="16">
        <v>35558000</v>
      </c>
      <c r="G22" s="16">
        <v>145483000</v>
      </c>
    </row>
    <row r="23" spans="1:8" ht="16.7" customHeight="1" x14ac:dyDescent="0.2">
      <c r="A23" s="13">
        <f t="shared" si="0"/>
        <v>19</v>
      </c>
      <c r="B23" s="15" t="s">
        <v>63</v>
      </c>
      <c r="C23" s="16">
        <v>-220471000</v>
      </c>
      <c r="D23" s="16">
        <v>-72566000</v>
      </c>
      <c r="E23" s="16">
        <v>676073000</v>
      </c>
      <c r="F23" s="16">
        <v>-582224000</v>
      </c>
      <c r="G23" s="16">
        <v>-199188000</v>
      </c>
    </row>
    <row r="24" spans="1:8" ht="16.7" customHeight="1" x14ac:dyDescent="0.2">
      <c r="A24" s="13">
        <f t="shared" si="0"/>
        <v>20</v>
      </c>
      <c r="B24" s="15" t="s">
        <v>103</v>
      </c>
      <c r="C24" s="16">
        <v>0</v>
      </c>
      <c r="D24" s="16">
        <v>0</v>
      </c>
      <c r="E24" s="16">
        <v>0</v>
      </c>
      <c r="F24" s="16">
        <v>-15000000</v>
      </c>
      <c r="G24" s="16">
        <v>-15000000</v>
      </c>
    </row>
    <row r="25" spans="1:8" ht="16.7" customHeight="1" x14ac:dyDescent="0.2">
      <c r="A25" s="13">
        <f t="shared" si="0"/>
        <v>21</v>
      </c>
      <c r="B25" s="15" t="s">
        <v>66</v>
      </c>
      <c r="C25" s="17">
        <v>0</v>
      </c>
      <c r="D25" s="17">
        <v>0</v>
      </c>
      <c r="E25" s="17">
        <v>0</v>
      </c>
      <c r="F25" s="17">
        <v>-3512000</v>
      </c>
      <c r="G25" s="17">
        <v>-3512000</v>
      </c>
    </row>
    <row r="26" spans="1:8" ht="16.7" customHeight="1" x14ac:dyDescent="0.2">
      <c r="A26" s="13">
        <f t="shared" si="0"/>
        <v>22</v>
      </c>
      <c r="B26" s="15" t="s">
        <v>100</v>
      </c>
      <c r="C26" s="20">
        <v>174278000</v>
      </c>
      <c r="D26" s="20">
        <v>224849000</v>
      </c>
      <c r="E26" s="20">
        <v>285909000</v>
      </c>
      <c r="F26" s="20">
        <v>177353000</v>
      </c>
      <c r="G26" s="20">
        <v>862389000</v>
      </c>
    </row>
    <row r="27" spans="1:8" ht="16.7" customHeight="1" x14ac:dyDescent="0.2">
      <c r="A27" s="13">
        <f t="shared" si="0"/>
        <v>23</v>
      </c>
      <c r="C27" s="21"/>
      <c r="D27" s="21"/>
      <c r="E27" s="21"/>
      <c r="F27" s="21"/>
      <c r="G27" s="21"/>
    </row>
    <row r="28" spans="1:8" ht="16.7" customHeight="1" x14ac:dyDescent="0.2">
      <c r="A28" s="13">
        <f t="shared" si="0"/>
        <v>24</v>
      </c>
      <c r="C28" s="14" t="s">
        <v>35</v>
      </c>
      <c r="D28" s="14" t="s">
        <v>36</v>
      </c>
      <c r="E28" s="14" t="s">
        <v>37</v>
      </c>
      <c r="F28" s="14" t="s">
        <v>38</v>
      </c>
      <c r="G28" s="14" t="s">
        <v>44</v>
      </c>
    </row>
    <row r="29" spans="1:8" ht="16.7" customHeight="1" x14ac:dyDescent="0.2">
      <c r="A29" s="13">
        <f t="shared" si="0"/>
        <v>25</v>
      </c>
      <c r="B29" s="15" t="s">
        <v>94</v>
      </c>
      <c r="C29" s="16">
        <v>-411483000</v>
      </c>
      <c r="D29" s="16">
        <v>139152000</v>
      </c>
      <c r="E29" s="16">
        <v>114945000</v>
      </c>
      <c r="F29" s="16">
        <v>-232694000</v>
      </c>
      <c r="G29" s="16">
        <v>-390080000</v>
      </c>
    </row>
    <row r="30" spans="1:8" ht="16.7" customHeight="1" x14ac:dyDescent="0.2">
      <c r="A30" s="13">
        <f t="shared" si="0"/>
        <v>26</v>
      </c>
      <c r="B30" s="15" t="s">
        <v>101</v>
      </c>
      <c r="C30" s="16">
        <v>38333000</v>
      </c>
      <c r="D30" s="16">
        <v>38334000</v>
      </c>
      <c r="E30" s="16">
        <v>38354000</v>
      </c>
      <c r="F30" s="16">
        <v>38365000</v>
      </c>
      <c r="G30" s="16">
        <v>153386000</v>
      </c>
    </row>
    <row r="31" spans="1:8" ht="16.7" customHeight="1" x14ac:dyDescent="0.2">
      <c r="A31" s="13">
        <f t="shared" si="0"/>
        <v>27</v>
      </c>
      <c r="B31" s="15" t="s">
        <v>96</v>
      </c>
      <c r="C31" s="16">
        <v>-4504000</v>
      </c>
      <c r="D31" s="16">
        <v>-782000</v>
      </c>
      <c r="E31" s="16">
        <v>2680000</v>
      </c>
      <c r="F31" s="16">
        <v>-10211000</v>
      </c>
      <c r="G31" s="16">
        <v>-12817000</v>
      </c>
    </row>
    <row r="32" spans="1:8" ht="16.7" customHeight="1" x14ac:dyDescent="0.2">
      <c r="A32" s="13">
        <f t="shared" si="0"/>
        <v>28</v>
      </c>
      <c r="B32" s="15" t="s">
        <v>102</v>
      </c>
      <c r="C32" s="16">
        <v>30685000</v>
      </c>
      <c r="D32" s="16">
        <v>25357000</v>
      </c>
      <c r="E32" s="16">
        <v>27636000</v>
      </c>
      <c r="F32" s="16">
        <v>26593000</v>
      </c>
      <c r="G32" s="16">
        <v>110271000</v>
      </c>
    </row>
    <row r="33" spans="1:7" ht="16.7" customHeight="1" x14ac:dyDescent="0.2">
      <c r="A33" s="13">
        <f t="shared" si="0"/>
        <v>29</v>
      </c>
      <c r="B33" s="15" t="s">
        <v>104</v>
      </c>
      <c r="C33" s="16">
        <v>51960000</v>
      </c>
      <c r="D33" s="16">
        <v>50696000</v>
      </c>
      <c r="E33" s="16">
        <v>39348000</v>
      </c>
      <c r="F33" s="16">
        <v>35385000</v>
      </c>
      <c r="G33" s="16">
        <v>177389000</v>
      </c>
    </row>
    <row r="34" spans="1:7" ht="16.7" customHeight="1" x14ac:dyDescent="0.2">
      <c r="A34" s="13">
        <f t="shared" si="0"/>
        <v>30</v>
      </c>
      <c r="B34" s="15" t="s">
        <v>63</v>
      </c>
      <c r="C34" s="16">
        <v>216058000</v>
      </c>
      <c r="D34" s="16">
        <v>-234556000</v>
      </c>
      <c r="E34" s="16">
        <v>-201248000</v>
      </c>
      <c r="F34" s="16">
        <v>190739000</v>
      </c>
      <c r="G34" s="16">
        <v>-29007000</v>
      </c>
    </row>
    <row r="35" spans="1:7" ht="16.7" customHeight="1" x14ac:dyDescent="0.2">
      <c r="A35" s="13">
        <f t="shared" si="0"/>
        <v>31</v>
      </c>
      <c r="B35" s="15" t="s">
        <v>105</v>
      </c>
      <c r="C35" s="16">
        <v>0</v>
      </c>
      <c r="D35" s="16">
        <v>0</v>
      </c>
      <c r="E35" s="16">
        <v>51495000</v>
      </c>
      <c r="F35" s="16">
        <v>0</v>
      </c>
      <c r="G35" s="16">
        <v>51495000</v>
      </c>
    </row>
    <row r="36" spans="1:7" ht="16.7" customHeight="1" x14ac:dyDescent="0.2">
      <c r="A36" s="13">
        <f t="shared" si="0"/>
        <v>32</v>
      </c>
      <c r="B36" s="15" t="s">
        <v>66</v>
      </c>
      <c r="C36" s="17">
        <v>0</v>
      </c>
      <c r="D36" s="17">
        <v>0</v>
      </c>
      <c r="E36" s="17">
        <v>0</v>
      </c>
      <c r="F36" s="17">
        <v>6565000</v>
      </c>
      <c r="G36" s="17">
        <v>6565000</v>
      </c>
    </row>
    <row r="37" spans="1:7" ht="16.7" customHeight="1" x14ac:dyDescent="0.2">
      <c r="A37" s="13">
        <f t="shared" si="0"/>
        <v>33</v>
      </c>
      <c r="B37" s="15" t="s">
        <v>100</v>
      </c>
      <c r="C37" s="20">
        <v>-78951000</v>
      </c>
      <c r="D37" s="20">
        <v>18201000</v>
      </c>
      <c r="E37" s="20">
        <v>73210000</v>
      </c>
      <c r="F37" s="20">
        <v>54742000</v>
      </c>
      <c r="G37" s="20">
        <v>67202000</v>
      </c>
    </row>
    <row r="38" spans="1:7" ht="16.7" customHeight="1" x14ac:dyDescent="0.2">
      <c r="A38" s="13">
        <f t="shared" ref="A38:A70" si="2">A37+1</f>
        <v>34</v>
      </c>
      <c r="C38" s="21"/>
      <c r="D38" s="21"/>
      <c r="E38" s="21"/>
      <c r="F38" s="21"/>
      <c r="G38" s="21"/>
    </row>
    <row r="39" spans="1:7" ht="16.7" customHeight="1" x14ac:dyDescent="0.2">
      <c r="A39" s="13">
        <f t="shared" si="2"/>
        <v>35</v>
      </c>
      <c r="C39" s="14" t="s">
        <v>35</v>
      </c>
      <c r="D39" s="14" t="s">
        <v>36</v>
      </c>
      <c r="E39" s="14" t="s">
        <v>37</v>
      </c>
      <c r="F39" s="14" t="s">
        <v>38</v>
      </c>
      <c r="G39" s="14" t="s">
        <v>45</v>
      </c>
    </row>
    <row r="40" spans="1:7" ht="16.7" customHeight="1" x14ac:dyDescent="0.2">
      <c r="A40" s="13">
        <f t="shared" si="2"/>
        <v>36</v>
      </c>
      <c r="B40" s="15" t="s">
        <v>94</v>
      </c>
      <c r="C40" s="16">
        <v>1036608000</v>
      </c>
      <c r="D40" s="16">
        <v>59756000</v>
      </c>
      <c r="E40" s="16">
        <v>96224000</v>
      </c>
      <c r="F40" s="16">
        <v>-492655000</v>
      </c>
      <c r="G40" s="16">
        <v>699933000</v>
      </c>
    </row>
    <row r="41" spans="1:7" ht="16.7" customHeight="1" x14ac:dyDescent="0.2">
      <c r="A41" s="13">
        <f t="shared" si="2"/>
        <v>37</v>
      </c>
      <c r="B41" s="15" t="s">
        <v>101</v>
      </c>
      <c r="C41" s="16">
        <v>38664000</v>
      </c>
      <c r="D41" s="16">
        <v>38282000</v>
      </c>
      <c r="E41" s="16">
        <v>38317000</v>
      </c>
      <c r="F41" s="16">
        <v>38333000</v>
      </c>
      <c r="G41" s="16">
        <v>153596000</v>
      </c>
    </row>
    <row r="42" spans="1:7" ht="16.7" customHeight="1" x14ac:dyDescent="0.2">
      <c r="A42" s="13">
        <f t="shared" si="2"/>
        <v>38</v>
      </c>
      <c r="B42" s="15" t="s">
        <v>96</v>
      </c>
      <c r="C42" s="16">
        <v>25849000</v>
      </c>
      <c r="D42" s="16">
        <v>18761000</v>
      </c>
      <c r="E42" s="16">
        <v>10131000</v>
      </c>
      <c r="F42" s="16">
        <v>-12763000</v>
      </c>
      <c r="G42" s="16">
        <v>41978000</v>
      </c>
    </row>
    <row r="43" spans="1:7" ht="16.7" customHeight="1" x14ac:dyDescent="0.2">
      <c r="A43" s="13">
        <f t="shared" si="2"/>
        <v>39</v>
      </c>
      <c r="B43" s="15" t="s">
        <v>102</v>
      </c>
      <c r="C43" s="16">
        <v>21042000</v>
      </c>
      <c r="D43" s="16">
        <v>24780000</v>
      </c>
      <c r="E43" s="16">
        <v>24211000</v>
      </c>
      <c r="F43" s="16">
        <v>23987000</v>
      </c>
      <c r="G43" s="16">
        <v>94020000</v>
      </c>
    </row>
    <row r="44" spans="1:7" ht="16.7" customHeight="1" x14ac:dyDescent="0.2">
      <c r="A44" s="13">
        <f t="shared" si="2"/>
        <v>40</v>
      </c>
      <c r="B44" s="15" t="s">
        <v>104</v>
      </c>
      <c r="C44" s="16">
        <v>67110000</v>
      </c>
      <c r="D44" s="16">
        <v>61267000</v>
      </c>
      <c r="E44" s="16">
        <v>57762000</v>
      </c>
      <c r="F44" s="16">
        <v>47621000</v>
      </c>
      <c r="G44" s="16">
        <v>233760000</v>
      </c>
    </row>
    <row r="45" spans="1:7" ht="16.7" customHeight="1" x14ac:dyDescent="0.2">
      <c r="A45" s="13">
        <f t="shared" si="2"/>
        <v>41</v>
      </c>
      <c r="B45" s="15" t="s">
        <v>63</v>
      </c>
      <c r="C45" s="16">
        <v>-739217000</v>
      </c>
      <c r="D45" s="16">
        <v>-266969000</v>
      </c>
      <c r="E45" s="16">
        <v>-406484000</v>
      </c>
      <c r="F45" s="16">
        <v>201723000</v>
      </c>
      <c r="G45" s="16">
        <v>-1210947000</v>
      </c>
    </row>
    <row r="46" spans="1:7" ht="16.7" customHeight="1" x14ac:dyDescent="0.2">
      <c r="A46" s="13">
        <f t="shared" si="2"/>
        <v>42</v>
      </c>
      <c r="B46" s="15" t="s">
        <v>105</v>
      </c>
      <c r="C46" s="16">
        <v>0</v>
      </c>
      <c r="D46" s="16">
        <v>61006000</v>
      </c>
      <c r="E46" s="16">
        <v>20126000</v>
      </c>
      <c r="F46" s="16">
        <v>0</v>
      </c>
      <c r="G46" s="16">
        <v>81132000</v>
      </c>
    </row>
    <row r="47" spans="1:7" ht="16.7" customHeight="1" x14ac:dyDescent="0.2">
      <c r="A47" s="13">
        <f t="shared" si="2"/>
        <v>43</v>
      </c>
      <c r="B47" s="15" t="s">
        <v>66</v>
      </c>
      <c r="C47" s="17">
        <v>0</v>
      </c>
      <c r="D47" s="17">
        <v>-24354000</v>
      </c>
      <c r="E47" s="17">
        <v>0</v>
      </c>
      <c r="F47" s="17">
        <v>-9805000</v>
      </c>
      <c r="G47" s="17">
        <v>-34159000</v>
      </c>
    </row>
    <row r="48" spans="1:7" ht="16.7" customHeight="1" x14ac:dyDescent="0.2">
      <c r="A48" s="13">
        <f t="shared" si="2"/>
        <v>44</v>
      </c>
      <c r="B48" s="15" t="s">
        <v>100</v>
      </c>
      <c r="C48" s="20">
        <v>450056000</v>
      </c>
      <c r="D48" s="20">
        <v>-27471000</v>
      </c>
      <c r="E48" s="20">
        <v>-159713000</v>
      </c>
      <c r="F48" s="20">
        <v>-203559000</v>
      </c>
      <c r="G48" s="20">
        <v>59313000</v>
      </c>
    </row>
    <row r="49" spans="1:7" ht="16.7" customHeight="1" x14ac:dyDescent="0.2">
      <c r="A49" s="13">
        <f t="shared" si="2"/>
        <v>45</v>
      </c>
      <c r="C49" s="21"/>
      <c r="D49" s="21"/>
      <c r="E49" s="21"/>
      <c r="F49" s="21"/>
      <c r="G49" s="21"/>
    </row>
    <row r="50" spans="1:7" ht="16.7" customHeight="1" x14ac:dyDescent="0.2">
      <c r="A50" s="13">
        <f t="shared" si="2"/>
        <v>46</v>
      </c>
      <c r="C50" s="14" t="s">
        <v>35</v>
      </c>
      <c r="D50" s="14" t="s">
        <v>36</v>
      </c>
      <c r="E50" s="14" t="s">
        <v>37</v>
      </c>
      <c r="F50" s="14" t="s">
        <v>38</v>
      </c>
      <c r="G50" s="14" t="s">
        <v>46</v>
      </c>
    </row>
    <row r="51" spans="1:7" ht="16.7" customHeight="1" x14ac:dyDescent="0.2">
      <c r="A51" s="13">
        <f t="shared" si="2"/>
        <v>47</v>
      </c>
      <c r="B51" s="15" t="s">
        <v>106</v>
      </c>
      <c r="C51" s="16">
        <v>2777338000</v>
      </c>
      <c r="D51" s="16">
        <v>1036650000</v>
      </c>
      <c r="E51" s="16">
        <v>1392860000</v>
      </c>
      <c r="F51" s="16">
        <v>865315000</v>
      </c>
      <c r="G51" s="16">
        <v>6072163000</v>
      </c>
    </row>
    <row r="52" spans="1:7" ht="16.7" customHeight="1" x14ac:dyDescent="0.2">
      <c r="A52" s="13">
        <f t="shared" si="2"/>
        <v>48</v>
      </c>
      <c r="B52" s="15" t="s">
        <v>101</v>
      </c>
      <c r="C52" s="16">
        <v>35571000</v>
      </c>
      <c r="D52" s="16">
        <v>35038000</v>
      </c>
      <c r="E52" s="16">
        <v>34163000</v>
      </c>
      <c r="F52" s="16">
        <v>125968000</v>
      </c>
      <c r="G52" s="16">
        <v>230740000</v>
      </c>
    </row>
    <row r="53" spans="1:7" ht="16.7" customHeight="1" x14ac:dyDescent="0.2">
      <c r="A53" s="13">
        <f t="shared" si="2"/>
        <v>49</v>
      </c>
      <c r="B53" s="15" t="s">
        <v>96</v>
      </c>
      <c r="C53" s="16">
        <v>65832000</v>
      </c>
      <c r="D53" s="16">
        <v>24047000</v>
      </c>
      <c r="E53" s="16">
        <v>32830000</v>
      </c>
      <c r="F53" s="16">
        <v>-9971000</v>
      </c>
      <c r="G53" s="16">
        <v>112738000</v>
      </c>
    </row>
    <row r="54" spans="1:7" ht="16.7" customHeight="1" x14ac:dyDescent="0.2">
      <c r="A54" s="13">
        <f t="shared" si="2"/>
        <v>50</v>
      </c>
      <c r="B54" s="15" t="s">
        <v>102</v>
      </c>
      <c r="C54" s="16">
        <v>15304000</v>
      </c>
      <c r="D54" s="16">
        <v>20589000</v>
      </c>
      <c r="E54" s="16">
        <v>19577000</v>
      </c>
      <c r="F54" s="16">
        <v>19243000</v>
      </c>
      <c r="G54" s="16">
        <v>74713000</v>
      </c>
    </row>
    <row r="55" spans="1:7" ht="16.7" customHeight="1" x14ac:dyDescent="0.2">
      <c r="A55" s="13">
        <f t="shared" si="2"/>
        <v>51</v>
      </c>
      <c r="B55" s="15" t="s">
        <v>70</v>
      </c>
      <c r="C55" s="16">
        <v>42072000</v>
      </c>
      <c r="D55" s="16">
        <v>41036000</v>
      </c>
      <c r="E55" s="16">
        <v>40879000</v>
      </c>
      <c r="F55" s="16">
        <v>39751000</v>
      </c>
      <c r="G55" s="16">
        <v>163738000</v>
      </c>
    </row>
    <row r="56" spans="1:7" ht="16.7" customHeight="1" x14ac:dyDescent="0.2">
      <c r="A56" s="13">
        <f t="shared" si="2"/>
        <v>52</v>
      </c>
      <c r="B56" s="15" t="s">
        <v>63</v>
      </c>
      <c r="C56" s="16">
        <v>-499084000</v>
      </c>
      <c r="D56" s="16">
        <v>121962000</v>
      </c>
      <c r="E56" s="16">
        <v>47515000</v>
      </c>
      <c r="F56" s="16">
        <v>-157866000</v>
      </c>
      <c r="G56" s="16">
        <v>-487473000</v>
      </c>
    </row>
    <row r="57" spans="1:7" ht="16.7" customHeight="1" x14ac:dyDescent="0.2">
      <c r="A57" s="13">
        <f t="shared" si="2"/>
        <v>53</v>
      </c>
      <c r="B57" s="15" t="s">
        <v>107</v>
      </c>
      <c r="C57" s="16">
        <v>15000000</v>
      </c>
      <c r="D57" s="16">
        <v>0</v>
      </c>
      <c r="E57" s="16">
        <v>0</v>
      </c>
      <c r="F57" s="16">
        <v>0</v>
      </c>
      <c r="G57" s="16">
        <v>15000000</v>
      </c>
    </row>
    <row r="58" spans="1:7" ht="16.7" customHeight="1" x14ac:dyDescent="0.2">
      <c r="A58" s="13">
        <f t="shared" si="2"/>
        <v>54</v>
      </c>
      <c r="B58" s="15" t="s">
        <v>66</v>
      </c>
      <c r="C58" s="17">
        <v>0</v>
      </c>
      <c r="D58" s="17">
        <v>0</v>
      </c>
      <c r="E58" s="17">
        <v>0</v>
      </c>
      <c r="F58" s="17">
        <v>18835000</v>
      </c>
      <c r="G58" s="17">
        <v>18835000</v>
      </c>
    </row>
    <row r="59" spans="1:7" ht="16.7" customHeight="1" x14ac:dyDescent="0.2">
      <c r="A59" s="13">
        <f t="shared" si="2"/>
        <v>55</v>
      </c>
      <c r="B59" s="15" t="s">
        <v>100</v>
      </c>
      <c r="C59" s="20">
        <v>2452033000</v>
      </c>
      <c r="D59" s="20">
        <v>1279322000</v>
      </c>
      <c r="E59" s="20">
        <v>1567824000</v>
      </c>
      <c r="F59" s="20">
        <v>901275000</v>
      </c>
      <c r="G59" s="20">
        <v>6200454000</v>
      </c>
    </row>
    <row r="60" spans="1:7" ht="16.7" customHeight="1" x14ac:dyDescent="0.2">
      <c r="A60" s="13">
        <f t="shared" si="2"/>
        <v>56</v>
      </c>
      <c r="C60" s="21"/>
      <c r="D60" s="21"/>
      <c r="E60" s="21"/>
      <c r="F60" s="21"/>
      <c r="G60" s="21"/>
    </row>
    <row r="61" spans="1:7" ht="29.1" customHeight="1" x14ac:dyDescent="0.2">
      <c r="A61" s="13">
        <f t="shared" si="2"/>
        <v>57</v>
      </c>
      <c r="B61" s="53" t="s">
        <v>108</v>
      </c>
      <c r="C61" s="52"/>
      <c r="D61" s="52"/>
      <c r="E61" s="52"/>
      <c r="F61" s="52"/>
      <c r="G61" s="52"/>
    </row>
    <row r="62" spans="1:7" ht="16.7" customHeight="1" x14ac:dyDescent="0.2">
      <c r="A62" s="13">
        <f t="shared" si="2"/>
        <v>58</v>
      </c>
      <c r="B62" s="53" t="s">
        <v>109</v>
      </c>
      <c r="C62" s="52"/>
      <c r="D62" s="52"/>
      <c r="E62" s="52"/>
      <c r="F62" s="52"/>
      <c r="G62" s="52"/>
    </row>
    <row r="63" spans="1:7" ht="16.7" customHeight="1" x14ac:dyDescent="0.2">
      <c r="A63" s="13">
        <f t="shared" si="2"/>
        <v>59</v>
      </c>
      <c r="B63" s="53" t="s">
        <v>83</v>
      </c>
      <c r="C63" s="53"/>
      <c r="D63" s="53"/>
      <c r="E63" s="53"/>
      <c r="F63" s="53"/>
      <c r="G63" s="53"/>
    </row>
    <row r="64" spans="1:7" ht="29.1" customHeight="1" x14ac:dyDescent="0.2">
      <c r="A64" s="13">
        <f t="shared" si="2"/>
        <v>60</v>
      </c>
      <c r="B64" s="53" t="s">
        <v>84</v>
      </c>
      <c r="C64" s="52"/>
      <c r="D64" s="52"/>
      <c r="E64" s="52"/>
      <c r="F64" s="52"/>
      <c r="G64" s="52"/>
    </row>
    <row r="65" spans="1:7" ht="29.1" customHeight="1" x14ac:dyDescent="0.2">
      <c r="A65" s="13">
        <f t="shared" si="2"/>
        <v>61</v>
      </c>
      <c r="B65" s="53" t="s">
        <v>85</v>
      </c>
      <c r="C65" s="52"/>
      <c r="D65" s="52"/>
      <c r="E65" s="52"/>
      <c r="F65" s="52"/>
      <c r="G65" s="52"/>
    </row>
    <row r="66" spans="1:7" ht="29.1" customHeight="1" x14ac:dyDescent="0.2">
      <c r="A66" s="13">
        <f t="shared" si="2"/>
        <v>62</v>
      </c>
      <c r="B66" s="53" t="s">
        <v>110</v>
      </c>
      <c r="C66" s="52"/>
      <c r="D66" s="52"/>
      <c r="E66" s="52"/>
      <c r="F66" s="52"/>
      <c r="G66" s="52"/>
    </row>
    <row r="67" spans="1:7" ht="29.1" customHeight="1" x14ac:dyDescent="0.2">
      <c r="A67" s="13">
        <f t="shared" si="2"/>
        <v>63</v>
      </c>
      <c r="B67" s="53" t="s">
        <v>87</v>
      </c>
      <c r="C67" s="52"/>
      <c r="D67" s="52"/>
      <c r="E67" s="52"/>
      <c r="F67" s="52"/>
      <c r="G67" s="52"/>
    </row>
    <row r="68" spans="1:7" ht="29.1" customHeight="1" x14ac:dyDescent="0.2">
      <c r="A68" s="13">
        <f t="shared" si="2"/>
        <v>64</v>
      </c>
      <c r="B68" s="53" t="s">
        <v>111</v>
      </c>
      <c r="C68" s="52"/>
      <c r="D68" s="52"/>
      <c r="E68" s="52"/>
      <c r="F68" s="52"/>
      <c r="G68" s="52"/>
    </row>
    <row r="69" spans="1:7" ht="29.1" customHeight="1" x14ac:dyDescent="0.2">
      <c r="A69" s="13">
        <f t="shared" si="2"/>
        <v>65</v>
      </c>
      <c r="B69" s="53" t="s">
        <v>112</v>
      </c>
      <c r="C69" s="52"/>
      <c r="D69" s="52"/>
      <c r="E69" s="52"/>
      <c r="F69" s="52"/>
      <c r="G69" s="52"/>
    </row>
    <row r="70" spans="1:7" ht="20.85" customHeight="1" x14ac:dyDescent="0.2">
      <c r="A70" s="13">
        <f t="shared" si="2"/>
        <v>66</v>
      </c>
      <c r="B70" s="53" t="s">
        <v>113</v>
      </c>
      <c r="C70" s="52"/>
      <c r="D70" s="52"/>
      <c r="E70" s="52"/>
      <c r="F70" s="52"/>
      <c r="G70" s="52"/>
    </row>
    <row r="71" spans="1:7" ht="16.7" customHeight="1" x14ac:dyDescent="0.2"/>
    <row r="72" spans="1:7" ht="16.7" customHeight="1" x14ac:dyDescent="0.2"/>
    <row r="73" spans="1:7" ht="15" customHeight="1" x14ac:dyDescent="0.2"/>
  </sheetData>
  <mergeCells count="13">
    <mergeCell ref="A1:F1"/>
    <mergeCell ref="A2:F2"/>
    <mergeCell ref="A3:F3"/>
    <mergeCell ref="B61:G61"/>
    <mergeCell ref="B64:G64"/>
    <mergeCell ref="B70:G70"/>
    <mergeCell ref="B69:G69"/>
    <mergeCell ref="B65:G65"/>
    <mergeCell ref="B62:G62"/>
    <mergeCell ref="B68:G68"/>
    <mergeCell ref="B63:G63"/>
    <mergeCell ref="B66:G66"/>
    <mergeCell ref="B67:G6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3"/>
  <sheetViews>
    <sheetView showRuler="0" workbookViewId="0"/>
  </sheetViews>
  <sheetFormatPr defaultColWidth="13.7109375" defaultRowHeight="12.75" x14ac:dyDescent="0.2"/>
  <cols>
    <col min="1" max="1" width="4.28515625" customWidth="1"/>
    <col min="2" max="2" width="96.7109375" customWidth="1"/>
    <col min="3" max="7" width="19.85546875" customWidth="1"/>
  </cols>
  <sheetData>
    <row r="1" spans="1:7" ht="20.100000000000001" customHeight="1" x14ac:dyDescent="0.2">
      <c r="A1" s="51" t="s">
        <v>114</v>
      </c>
      <c r="B1" s="52"/>
      <c r="C1" s="52"/>
      <c r="D1" s="52"/>
      <c r="E1" s="52"/>
      <c r="F1" s="52"/>
    </row>
    <row r="2" spans="1:7" ht="15.75" customHeight="1" x14ac:dyDescent="0.2">
      <c r="A2" s="53" t="s">
        <v>27</v>
      </c>
      <c r="B2" s="52"/>
      <c r="C2" s="52"/>
      <c r="D2" s="52"/>
      <c r="E2" s="52"/>
      <c r="F2" s="52"/>
    </row>
    <row r="3" spans="1:7" ht="13.35" customHeight="1" x14ac:dyDescent="0.2">
      <c r="A3" s="54" t="s">
        <v>115</v>
      </c>
      <c r="B3" s="52"/>
      <c r="C3" s="52"/>
      <c r="D3" s="52"/>
      <c r="E3" s="52"/>
      <c r="F3" s="52"/>
    </row>
    <row r="4" spans="1:7" ht="16.7" customHeight="1" x14ac:dyDescent="0.2">
      <c r="B4" s="12" t="s">
        <v>29</v>
      </c>
      <c r="C4" s="12" t="s">
        <v>30</v>
      </c>
      <c r="D4" s="12" t="s">
        <v>31</v>
      </c>
      <c r="E4" s="12" t="s">
        <v>32</v>
      </c>
      <c r="F4" s="12" t="s">
        <v>33</v>
      </c>
      <c r="G4" s="12" t="s">
        <v>34</v>
      </c>
    </row>
    <row r="5" spans="1:7" ht="16.7" customHeight="1" x14ac:dyDescent="0.2">
      <c r="A5" s="13">
        <v>1</v>
      </c>
      <c r="C5" s="14" t="s">
        <v>35</v>
      </c>
      <c r="D5" s="14" t="s">
        <v>36</v>
      </c>
      <c r="E5" s="14" t="s">
        <v>37</v>
      </c>
      <c r="F5" s="14" t="s">
        <v>38</v>
      </c>
      <c r="G5" s="14" t="s">
        <v>39</v>
      </c>
    </row>
    <row r="6" spans="1:7" ht="16.7" customHeight="1" x14ac:dyDescent="0.2">
      <c r="A6" s="13">
        <f t="shared" ref="A6:A40" si="0">A5+1</f>
        <v>2</v>
      </c>
      <c r="B6" s="15" t="s">
        <v>58</v>
      </c>
      <c r="C6" s="16">
        <v>-10383000</v>
      </c>
      <c r="D6" s="16">
        <v>-1785000</v>
      </c>
      <c r="E6" s="16">
        <v>-123854000</v>
      </c>
      <c r="F6" s="16">
        <v>0</v>
      </c>
      <c r="G6" s="16">
        <v>-136022000</v>
      </c>
    </row>
    <row r="7" spans="1:7" ht="16.7" customHeight="1" x14ac:dyDescent="0.2">
      <c r="A7" s="13">
        <f t="shared" si="0"/>
        <v>3</v>
      </c>
      <c r="B7" s="15" t="s">
        <v>116</v>
      </c>
      <c r="C7" s="16">
        <v>-167912000</v>
      </c>
      <c r="D7" s="16">
        <v>-1785000</v>
      </c>
      <c r="E7" s="16">
        <v>-123854000</v>
      </c>
      <c r="F7" s="16">
        <v>0</v>
      </c>
      <c r="G7" s="16">
        <v>-136022000</v>
      </c>
    </row>
    <row r="8" spans="1:7" ht="16.7" customHeight="1" x14ac:dyDescent="0.2">
      <c r="A8" s="13">
        <f t="shared" si="0"/>
        <v>4</v>
      </c>
      <c r="B8" s="15" t="s">
        <v>117</v>
      </c>
      <c r="C8" s="22">
        <v>147717296</v>
      </c>
      <c r="D8" s="22">
        <v>171438105</v>
      </c>
      <c r="E8" s="22">
        <v>2106227188</v>
      </c>
      <c r="F8" s="22">
        <v>0</v>
      </c>
      <c r="G8" s="22">
        <v>815634892</v>
      </c>
    </row>
    <row r="9" spans="1:7" ht="16.7" customHeight="1" x14ac:dyDescent="0.2">
      <c r="A9" s="13">
        <f t="shared" si="0"/>
        <v>5</v>
      </c>
      <c r="B9" s="15" t="s">
        <v>118</v>
      </c>
      <c r="C9" s="22">
        <v>2001936379</v>
      </c>
      <c r="D9" s="22">
        <v>171438105</v>
      </c>
      <c r="E9" s="22">
        <v>2106227188</v>
      </c>
      <c r="F9" s="22">
        <v>0</v>
      </c>
      <c r="G9" s="22">
        <v>815634892</v>
      </c>
    </row>
    <row r="10" spans="1:7" ht="16.7" customHeight="1" x14ac:dyDescent="0.2">
      <c r="A10" s="13">
        <f t="shared" si="0"/>
        <v>6</v>
      </c>
      <c r="B10" s="15" t="s">
        <v>119</v>
      </c>
      <c r="C10" s="23">
        <v>-0.08</v>
      </c>
      <c r="D10" s="23">
        <v>-0.01</v>
      </c>
      <c r="E10" s="23">
        <v>-0.06</v>
      </c>
      <c r="F10" s="23">
        <v>0</v>
      </c>
      <c r="G10" s="23">
        <v>-0.17</v>
      </c>
    </row>
    <row r="11" spans="1:7" ht="16.7" customHeight="1" x14ac:dyDescent="0.2">
      <c r="A11" s="13">
        <f t="shared" si="0"/>
        <v>7</v>
      </c>
    </row>
    <row r="12" spans="1:7" ht="16.7" customHeight="1" x14ac:dyDescent="0.2">
      <c r="A12" s="13">
        <f t="shared" si="0"/>
        <v>8</v>
      </c>
      <c r="C12" s="14" t="s">
        <v>35</v>
      </c>
      <c r="D12" s="14" t="s">
        <v>36</v>
      </c>
      <c r="E12" s="14" t="s">
        <v>37</v>
      </c>
      <c r="F12" s="14" t="s">
        <v>38</v>
      </c>
      <c r="G12" s="14" t="s">
        <v>43</v>
      </c>
    </row>
    <row r="13" spans="1:7" ht="16.7" customHeight="1" x14ac:dyDescent="0.2">
      <c r="A13" s="13">
        <f t="shared" si="0"/>
        <v>9</v>
      </c>
      <c r="B13" s="15" t="s">
        <v>58</v>
      </c>
      <c r="C13" s="16">
        <v>16215000</v>
      </c>
      <c r="D13" s="16">
        <v>1295000</v>
      </c>
      <c r="E13" s="16">
        <v>-22011000</v>
      </c>
      <c r="F13" s="16">
        <v>33871000</v>
      </c>
      <c r="G13" s="16">
        <v>29370000</v>
      </c>
    </row>
    <row r="14" spans="1:7" ht="16.7" customHeight="1" x14ac:dyDescent="0.2">
      <c r="A14" s="13">
        <f t="shared" si="0"/>
        <v>10</v>
      </c>
      <c r="B14" s="15" t="s">
        <v>120</v>
      </c>
      <c r="C14" s="16">
        <v>226102000</v>
      </c>
      <c r="D14" s="16">
        <v>1295000</v>
      </c>
      <c r="E14" s="16">
        <v>-374508000</v>
      </c>
      <c r="F14" s="16">
        <v>33871000</v>
      </c>
      <c r="G14" s="16">
        <v>29370000</v>
      </c>
    </row>
    <row r="15" spans="1:7" ht="16.7" customHeight="1" x14ac:dyDescent="0.2">
      <c r="A15" s="13">
        <f t="shared" si="0"/>
        <v>11</v>
      </c>
      <c r="B15" s="15" t="s">
        <v>121</v>
      </c>
      <c r="C15" s="22">
        <v>136991743</v>
      </c>
      <c r="D15" s="22">
        <v>139647845</v>
      </c>
      <c r="E15" s="22">
        <v>141763221</v>
      </c>
      <c r="F15" s="22">
        <v>145686451</v>
      </c>
      <c r="G15" s="22">
        <v>141037083</v>
      </c>
    </row>
    <row r="16" spans="1:7" ht="16.7" customHeight="1" x14ac:dyDescent="0.2">
      <c r="A16" s="13">
        <f t="shared" si="0"/>
        <v>12</v>
      </c>
      <c r="B16" s="15" t="s">
        <v>122</v>
      </c>
      <c r="C16" s="22">
        <v>1991982680</v>
      </c>
      <c r="D16" s="22">
        <v>139647845</v>
      </c>
      <c r="E16" s="22">
        <v>2003296515</v>
      </c>
      <c r="F16" s="22">
        <v>145686451</v>
      </c>
      <c r="G16" s="22">
        <v>141037083</v>
      </c>
    </row>
    <row r="17" spans="1:7" ht="16.7" customHeight="1" x14ac:dyDescent="0.2">
      <c r="A17" s="13">
        <f t="shared" si="0"/>
        <v>13</v>
      </c>
      <c r="B17" s="15" t="s">
        <v>123</v>
      </c>
      <c r="C17" s="23">
        <v>0.11</v>
      </c>
      <c r="D17" s="23">
        <v>0.01</v>
      </c>
      <c r="E17" s="23">
        <v>-0.19</v>
      </c>
      <c r="F17" s="23">
        <v>0.23</v>
      </c>
      <c r="G17" s="23">
        <v>0.21</v>
      </c>
    </row>
    <row r="18" spans="1:7" ht="16.7" customHeight="1" x14ac:dyDescent="0.2">
      <c r="A18" s="13">
        <f t="shared" si="0"/>
        <v>14</v>
      </c>
    </row>
    <row r="19" spans="1:7" ht="16.7" customHeight="1" x14ac:dyDescent="0.2">
      <c r="A19" s="13">
        <f t="shared" si="0"/>
        <v>15</v>
      </c>
      <c r="C19" s="14" t="s">
        <v>35</v>
      </c>
      <c r="D19" s="14" t="s">
        <v>36</v>
      </c>
      <c r="E19" s="14" t="s">
        <v>37</v>
      </c>
      <c r="F19" s="14" t="s">
        <v>38</v>
      </c>
      <c r="G19" s="14" t="s">
        <v>44</v>
      </c>
    </row>
    <row r="20" spans="1:7" ht="16.7" customHeight="1" x14ac:dyDescent="0.2">
      <c r="A20" s="13">
        <f t="shared" si="0"/>
        <v>16</v>
      </c>
      <c r="B20" s="15" t="s">
        <v>58</v>
      </c>
      <c r="C20" s="16">
        <v>-18523000</v>
      </c>
      <c r="D20" s="16">
        <v>7438000</v>
      </c>
      <c r="E20" s="16">
        <v>6206000</v>
      </c>
      <c r="F20" s="16">
        <v>-10635000</v>
      </c>
      <c r="G20" s="16">
        <v>-15514000</v>
      </c>
    </row>
    <row r="21" spans="1:7" ht="16.7" customHeight="1" x14ac:dyDescent="0.2">
      <c r="A21" s="13">
        <f t="shared" si="0"/>
        <v>17</v>
      </c>
      <c r="B21" s="15" t="s">
        <v>120</v>
      </c>
      <c r="C21" s="16">
        <v>-314453000</v>
      </c>
      <c r="D21" s="16">
        <v>105135000</v>
      </c>
      <c r="E21" s="16">
        <v>89046000</v>
      </c>
      <c r="F21" s="16">
        <v>-178559000</v>
      </c>
      <c r="G21" s="16">
        <v>-299013000</v>
      </c>
    </row>
    <row r="22" spans="1:7" ht="16.7" customHeight="1" x14ac:dyDescent="0.2">
      <c r="A22" s="13">
        <f t="shared" si="0"/>
        <v>18</v>
      </c>
      <c r="B22" s="15" t="s">
        <v>121</v>
      </c>
      <c r="C22" s="22">
        <v>124732722</v>
      </c>
      <c r="D22" s="22">
        <v>126740748</v>
      </c>
      <c r="E22" s="22">
        <v>129390501</v>
      </c>
      <c r="F22" s="22">
        <v>133597434</v>
      </c>
      <c r="G22" s="22">
        <v>128641762</v>
      </c>
    </row>
    <row r="23" spans="1:7" ht="16.7" customHeight="1" x14ac:dyDescent="0.2">
      <c r="A23" s="13">
        <f t="shared" si="0"/>
        <v>19</v>
      </c>
      <c r="B23" s="15" t="s">
        <v>122</v>
      </c>
      <c r="C23" s="22">
        <v>1974629808</v>
      </c>
      <c r="D23" s="22">
        <v>1979450651</v>
      </c>
      <c r="E23" s="22">
        <v>1983992350</v>
      </c>
      <c r="F23" s="22">
        <v>1987457044</v>
      </c>
      <c r="G23" s="22">
        <v>1980523690</v>
      </c>
    </row>
    <row r="24" spans="1:7" ht="16.7" customHeight="1" x14ac:dyDescent="0.2">
      <c r="A24" s="13">
        <f t="shared" si="0"/>
        <v>20</v>
      </c>
      <c r="B24" s="15" t="s">
        <v>123</v>
      </c>
      <c r="C24" s="23">
        <v>-0.16</v>
      </c>
      <c r="D24" s="23">
        <v>0.05</v>
      </c>
      <c r="E24" s="23">
        <v>0.04</v>
      </c>
      <c r="F24" s="23">
        <v>-0.09</v>
      </c>
      <c r="G24" s="23">
        <v>-0.15</v>
      </c>
    </row>
    <row r="25" spans="1:7" ht="16.7" customHeight="1" x14ac:dyDescent="0.2">
      <c r="A25" s="13">
        <f t="shared" si="0"/>
        <v>21</v>
      </c>
    </row>
    <row r="26" spans="1:7" ht="16.7" customHeight="1" x14ac:dyDescent="0.2">
      <c r="A26" s="13">
        <f t="shared" si="0"/>
        <v>22</v>
      </c>
      <c r="C26" s="14" t="s">
        <v>35</v>
      </c>
      <c r="D26" s="14" t="s">
        <v>36</v>
      </c>
      <c r="E26" s="14" t="s">
        <v>37</v>
      </c>
      <c r="F26" s="14" t="s">
        <v>38</v>
      </c>
      <c r="G26" s="14" t="s">
        <v>45</v>
      </c>
    </row>
    <row r="27" spans="1:7" ht="16.7" customHeight="1" x14ac:dyDescent="0.2">
      <c r="A27" s="13">
        <f t="shared" si="0"/>
        <v>23</v>
      </c>
      <c r="B27" s="15" t="s">
        <v>58</v>
      </c>
      <c r="C27" s="16">
        <v>53712000</v>
      </c>
      <c r="D27" s="16">
        <v>3415000</v>
      </c>
      <c r="E27" s="16">
        <v>6910000</v>
      </c>
      <c r="F27" s="16">
        <v>-17616000</v>
      </c>
      <c r="G27" s="16">
        <v>46421000</v>
      </c>
    </row>
    <row r="28" spans="1:7" ht="16.7" customHeight="1" x14ac:dyDescent="0.2">
      <c r="A28" s="13">
        <f t="shared" si="0"/>
        <v>24</v>
      </c>
      <c r="B28" s="15" t="s">
        <v>120</v>
      </c>
      <c r="C28" s="16">
        <v>799541000</v>
      </c>
      <c r="D28" s="16">
        <v>42260000</v>
      </c>
      <c r="E28" s="16">
        <v>82291000</v>
      </c>
      <c r="F28" s="16">
        <v>-17633000</v>
      </c>
      <c r="G28" s="16">
        <v>549995000</v>
      </c>
    </row>
    <row r="29" spans="1:7" ht="16.7" customHeight="1" x14ac:dyDescent="0.2">
      <c r="A29" s="13">
        <f t="shared" si="0"/>
        <v>25</v>
      </c>
      <c r="B29" s="15" t="s">
        <v>121</v>
      </c>
      <c r="C29" s="22">
        <v>122691728</v>
      </c>
      <c r="D29" s="22">
        <v>118801530</v>
      </c>
      <c r="E29" s="22">
        <v>119020520</v>
      </c>
      <c r="F29" s="22">
        <v>121751798</v>
      </c>
      <c r="G29" s="22">
        <v>120577548</v>
      </c>
    </row>
    <row r="30" spans="1:7" ht="16.7" customHeight="1" x14ac:dyDescent="0.2">
      <c r="A30" s="13">
        <f t="shared" si="0"/>
        <v>26</v>
      </c>
      <c r="B30" s="15" t="s">
        <v>122</v>
      </c>
      <c r="C30" s="22">
        <v>1975379132</v>
      </c>
      <c r="D30" s="22">
        <v>1971741764</v>
      </c>
      <c r="E30" s="22">
        <v>1970665767</v>
      </c>
      <c r="F30" s="22">
        <v>121751798</v>
      </c>
      <c r="G30" s="22">
        <v>1971620573</v>
      </c>
    </row>
    <row r="31" spans="1:7" ht="16.7" customHeight="1" x14ac:dyDescent="0.2">
      <c r="A31" s="13">
        <f t="shared" si="0"/>
        <v>27</v>
      </c>
      <c r="B31" s="15" t="s">
        <v>123</v>
      </c>
      <c r="C31" s="23">
        <v>0.4</v>
      </c>
      <c r="D31" s="23">
        <v>0.02</v>
      </c>
      <c r="E31" s="23">
        <v>0.04</v>
      </c>
      <c r="F31" s="23">
        <v>-0.14000000000000001</v>
      </c>
      <c r="G31" s="23">
        <v>0.28000000000000003</v>
      </c>
    </row>
    <row r="32" spans="1:7" ht="16.7" customHeight="1" x14ac:dyDescent="0.2">
      <c r="A32" s="13">
        <f t="shared" si="0"/>
        <v>28</v>
      </c>
    </row>
    <row r="33" spans="1:7" ht="16.7" customHeight="1" x14ac:dyDescent="0.2">
      <c r="A33" s="13">
        <f t="shared" si="0"/>
        <v>29</v>
      </c>
      <c r="C33" s="14" t="s">
        <v>35</v>
      </c>
      <c r="D33" s="14" t="s">
        <v>36</v>
      </c>
      <c r="E33" s="14" t="s">
        <v>37</v>
      </c>
      <c r="F33" s="14" t="s">
        <v>38</v>
      </c>
      <c r="G33" s="14" t="s">
        <v>46</v>
      </c>
    </row>
    <row r="34" spans="1:7" ht="16.7" customHeight="1" x14ac:dyDescent="0.2">
      <c r="A34" s="13">
        <f t="shared" si="0"/>
        <v>30</v>
      </c>
      <c r="B34" s="15" t="s">
        <v>75</v>
      </c>
      <c r="C34" s="16">
        <v>123702000</v>
      </c>
      <c r="D34" s="16">
        <v>61120000</v>
      </c>
      <c r="E34" s="16">
        <v>75337000</v>
      </c>
      <c r="F34" s="16">
        <v>48051000</v>
      </c>
      <c r="G34" s="16">
        <v>308210000</v>
      </c>
    </row>
    <row r="35" spans="1:7" ht="16.7" customHeight="1" x14ac:dyDescent="0.2">
      <c r="A35" s="13">
        <f t="shared" si="0"/>
        <v>31</v>
      </c>
      <c r="B35" s="15" t="s">
        <v>124</v>
      </c>
      <c r="C35" s="16">
        <v>130131000</v>
      </c>
      <c r="D35" s="16">
        <v>797163000</v>
      </c>
      <c r="E35" s="16">
        <v>1069522000</v>
      </c>
      <c r="F35" s="16">
        <v>635560000</v>
      </c>
      <c r="G35" s="16">
        <v>4620434000</v>
      </c>
    </row>
    <row r="36" spans="1:7" ht="16.7" customHeight="1" x14ac:dyDescent="0.2">
      <c r="A36" s="13">
        <f t="shared" si="0"/>
        <v>32</v>
      </c>
      <c r="B36" s="15" t="s">
        <v>121</v>
      </c>
      <c r="C36" s="22">
        <v>115673524</v>
      </c>
      <c r="D36" s="22">
        <v>136139400</v>
      </c>
      <c r="E36" s="22">
        <v>137664471</v>
      </c>
      <c r="F36" s="22">
        <v>132607997</v>
      </c>
      <c r="G36" s="22">
        <v>130578206</v>
      </c>
    </row>
    <row r="37" spans="1:7" ht="16.7" customHeight="1" x14ac:dyDescent="0.2">
      <c r="A37" s="13">
        <f t="shared" si="0"/>
        <v>33</v>
      </c>
      <c r="B37" s="15" t="s">
        <v>122</v>
      </c>
      <c r="C37" s="22">
        <v>122011916</v>
      </c>
      <c r="D37" s="22">
        <v>1991267972</v>
      </c>
      <c r="E37" s="22">
        <v>1990828351</v>
      </c>
      <c r="F37" s="22">
        <v>1985285921</v>
      </c>
      <c r="G37" s="22">
        <v>1989433567</v>
      </c>
    </row>
    <row r="38" spans="1:7" ht="16.7" customHeight="1" x14ac:dyDescent="0.2">
      <c r="A38" s="13">
        <f t="shared" si="0"/>
        <v>34</v>
      </c>
      <c r="B38" s="15" t="s">
        <v>123</v>
      </c>
      <c r="C38" s="23">
        <v>1.07</v>
      </c>
      <c r="D38" s="23">
        <v>0.4</v>
      </c>
      <c r="E38" s="23">
        <v>0.54</v>
      </c>
      <c r="F38" s="23">
        <v>0.32</v>
      </c>
      <c r="G38" s="23">
        <v>2.3199999999999998</v>
      </c>
    </row>
    <row r="39" spans="1:7" ht="16.7" customHeight="1" x14ac:dyDescent="0.2">
      <c r="A39" s="13">
        <f t="shared" si="0"/>
        <v>35</v>
      </c>
    </row>
    <row r="40" spans="1:7" ht="15" customHeight="1" x14ac:dyDescent="0.2">
      <c r="A40" s="13">
        <f t="shared" si="0"/>
        <v>36</v>
      </c>
      <c r="B40" s="55" t="s">
        <v>125</v>
      </c>
      <c r="C40" s="52"/>
      <c r="D40" s="52"/>
      <c r="E40" s="52"/>
      <c r="F40" s="52"/>
      <c r="G40" s="52"/>
    </row>
    <row r="41" spans="1:7" ht="15" customHeight="1" x14ac:dyDescent="0.2"/>
    <row r="42" spans="1:7" ht="15" customHeight="1" x14ac:dyDescent="0.2"/>
    <row r="43" spans="1:7" ht="15" customHeight="1" x14ac:dyDescent="0.2"/>
  </sheetData>
  <mergeCells count="4">
    <mergeCell ref="A1:F1"/>
    <mergeCell ref="A2:F2"/>
    <mergeCell ref="A3:F3"/>
    <mergeCell ref="B40:G4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8"/>
  <sheetViews>
    <sheetView showRuler="0" workbookViewId="0"/>
  </sheetViews>
  <sheetFormatPr defaultColWidth="13.7109375" defaultRowHeight="12.75" x14ac:dyDescent="0.2"/>
  <cols>
    <col min="1" max="1" width="4.28515625" customWidth="1"/>
    <col min="2" max="2" width="79.7109375" customWidth="1"/>
    <col min="3" max="7" width="19.85546875" customWidth="1"/>
  </cols>
  <sheetData>
    <row r="1" spans="1:7" ht="20.100000000000001" customHeight="1" x14ac:dyDescent="0.2">
      <c r="A1" s="51" t="s">
        <v>126</v>
      </c>
      <c r="B1" s="52"/>
      <c r="C1" s="52"/>
      <c r="D1" s="52"/>
      <c r="E1" s="52"/>
      <c r="F1" s="52"/>
    </row>
    <row r="2" spans="1:7" ht="15.75" customHeight="1" x14ac:dyDescent="0.2">
      <c r="A2" s="53" t="s">
        <v>27</v>
      </c>
      <c r="B2" s="52"/>
      <c r="C2" s="52"/>
      <c r="D2" s="52"/>
      <c r="E2" s="52"/>
      <c r="F2" s="52"/>
    </row>
    <row r="3" spans="1:7" ht="13.35" customHeight="1" x14ac:dyDescent="0.2">
      <c r="A3" s="54" t="s">
        <v>115</v>
      </c>
      <c r="B3" s="52"/>
      <c r="C3" s="52"/>
      <c r="D3" s="52"/>
      <c r="E3" s="52"/>
      <c r="F3" s="52"/>
    </row>
    <row r="4" spans="1:7" ht="16.7" customHeight="1" x14ac:dyDescent="0.2">
      <c r="B4" s="12" t="s">
        <v>29</v>
      </c>
      <c r="C4" s="12" t="s">
        <v>30</v>
      </c>
      <c r="D4" s="12" t="s">
        <v>31</v>
      </c>
      <c r="E4" s="12" t="s">
        <v>32</v>
      </c>
      <c r="F4" s="12" t="s">
        <v>33</v>
      </c>
      <c r="G4" s="12" t="s">
        <v>34</v>
      </c>
    </row>
    <row r="5" spans="1:7" ht="16.7" customHeight="1" x14ac:dyDescent="0.2">
      <c r="A5" s="13">
        <v>1</v>
      </c>
      <c r="C5" s="14" t="s">
        <v>35</v>
      </c>
      <c r="D5" s="14" t="s">
        <v>36</v>
      </c>
      <c r="E5" s="14" t="s">
        <v>37</v>
      </c>
      <c r="F5" s="14" t="s">
        <v>38</v>
      </c>
      <c r="G5" s="14" t="s">
        <v>39</v>
      </c>
    </row>
    <row r="6" spans="1:7" ht="16.7" customHeight="1" x14ac:dyDescent="0.2">
      <c r="A6" s="13">
        <f t="shared" ref="A6:A46" si="0">A5+1</f>
        <v>2</v>
      </c>
      <c r="B6" s="15" t="s">
        <v>127</v>
      </c>
      <c r="C6" s="22">
        <v>2001936379</v>
      </c>
      <c r="D6" s="22">
        <v>171438105</v>
      </c>
      <c r="E6" s="22">
        <v>2106227188</v>
      </c>
      <c r="F6" s="22">
        <v>0</v>
      </c>
      <c r="G6" s="22">
        <v>815634892</v>
      </c>
    </row>
    <row r="7" spans="1:7" ht="16.7" customHeight="1" x14ac:dyDescent="0.2">
      <c r="A7" s="13">
        <f t="shared" si="0"/>
        <v>3</v>
      </c>
      <c r="B7" s="15" t="s">
        <v>128</v>
      </c>
      <c r="C7" s="24">
        <v>0</v>
      </c>
      <c r="D7" s="24">
        <v>1828562126</v>
      </c>
      <c r="E7" s="24">
        <v>0</v>
      </c>
      <c r="F7" s="24">
        <v>0</v>
      </c>
      <c r="G7" s="24">
        <v>1219041417</v>
      </c>
    </row>
    <row r="8" spans="1:7" ht="16.7" customHeight="1" x14ac:dyDescent="0.2">
      <c r="A8" s="13">
        <f t="shared" si="0"/>
        <v>4</v>
      </c>
      <c r="B8" s="15" t="s">
        <v>129</v>
      </c>
      <c r="C8" s="25">
        <f>SUM(C6:C7)</f>
        <v>2001936379</v>
      </c>
      <c r="D8" s="25">
        <v>2000000231</v>
      </c>
      <c r="E8" s="25">
        <f>SUM(E6:E7)</f>
        <v>2106227188</v>
      </c>
      <c r="F8" s="25">
        <f>SUM(F6:F7)</f>
        <v>0</v>
      </c>
      <c r="G8" s="25">
        <f>SUM(G6:G7)</f>
        <v>2034676309</v>
      </c>
    </row>
    <row r="9" spans="1:7" ht="16.7" customHeight="1" x14ac:dyDescent="0.2">
      <c r="A9" s="13">
        <f t="shared" si="0"/>
        <v>5</v>
      </c>
      <c r="C9" s="21"/>
      <c r="D9" s="21"/>
      <c r="E9" s="21"/>
      <c r="F9" s="21"/>
      <c r="G9" s="21"/>
    </row>
    <row r="10" spans="1:7" ht="16.7" customHeight="1" x14ac:dyDescent="0.2">
      <c r="A10" s="13">
        <f t="shared" si="0"/>
        <v>6</v>
      </c>
      <c r="B10" s="15" t="s">
        <v>69</v>
      </c>
      <c r="C10" s="16">
        <v>79681000</v>
      </c>
      <c r="D10" s="16">
        <v>75321000</v>
      </c>
      <c r="E10" s="16">
        <v>157556000</v>
      </c>
      <c r="F10" s="16">
        <v>0</v>
      </c>
      <c r="G10" s="16">
        <v>312558000</v>
      </c>
    </row>
    <row r="11" spans="1:7" ht="16.7" customHeight="1" x14ac:dyDescent="0.2">
      <c r="A11" s="13">
        <f t="shared" si="0"/>
        <v>7</v>
      </c>
      <c r="B11" s="15" t="s">
        <v>130</v>
      </c>
      <c r="C11" s="23">
        <v>3.9801964156224598E-2</v>
      </c>
      <c r="D11" s="23">
        <v>3.7660495650212802E-2</v>
      </c>
      <c r="E11" s="23">
        <v>7.4804845791402799E-2</v>
      </c>
      <c r="F11" s="23">
        <v>0</v>
      </c>
      <c r="G11" s="23">
        <v>0.15361558918116799</v>
      </c>
    </row>
    <row r="12" spans="1:7" ht="16.7" customHeight="1" x14ac:dyDescent="0.2">
      <c r="A12" s="13">
        <f t="shared" si="0"/>
        <v>8</v>
      </c>
    </row>
    <row r="13" spans="1:7" ht="16.7" customHeight="1" x14ac:dyDescent="0.2">
      <c r="A13" s="13">
        <f t="shared" si="0"/>
        <v>9</v>
      </c>
      <c r="C13" s="14" t="s">
        <v>35</v>
      </c>
      <c r="D13" s="14" t="s">
        <v>36</v>
      </c>
      <c r="E13" s="14" t="s">
        <v>37</v>
      </c>
      <c r="F13" s="14" t="s">
        <v>38</v>
      </c>
      <c r="G13" s="14" t="s">
        <v>43</v>
      </c>
    </row>
    <row r="14" spans="1:7" ht="16.7" customHeight="1" x14ac:dyDescent="0.2">
      <c r="A14" s="13">
        <f t="shared" si="0"/>
        <v>10</v>
      </c>
      <c r="B14" s="15" t="s">
        <v>131</v>
      </c>
      <c r="C14" s="22">
        <v>1991982680</v>
      </c>
      <c r="D14" s="22">
        <v>139647845</v>
      </c>
      <c r="E14" s="22">
        <v>2003296515</v>
      </c>
      <c r="F14" s="22">
        <v>145686451</v>
      </c>
      <c r="G14" s="22">
        <v>141037083</v>
      </c>
    </row>
    <row r="15" spans="1:7" ht="16.7" customHeight="1" x14ac:dyDescent="0.2">
      <c r="A15" s="13">
        <f t="shared" si="0"/>
        <v>11</v>
      </c>
      <c r="B15" s="15" t="s">
        <v>128</v>
      </c>
      <c r="C15" s="24">
        <v>0</v>
      </c>
      <c r="D15" s="24">
        <v>1848879483</v>
      </c>
      <c r="E15" s="24">
        <v>0</v>
      </c>
      <c r="F15" s="24">
        <v>1848879483</v>
      </c>
      <c r="G15" s="24">
        <v>1848879483</v>
      </c>
    </row>
    <row r="16" spans="1:7" ht="16.7" customHeight="1" x14ac:dyDescent="0.2">
      <c r="A16" s="13">
        <f t="shared" si="0"/>
        <v>12</v>
      </c>
      <c r="B16" s="15" t="s">
        <v>129</v>
      </c>
      <c r="C16" s="25">
        <v>1991982680</v>
      </c>
      <c r="D16" s="25">
        <v>1988527328</v>
      </c>
      <c r="E16" s="25">
        <v>2003296515</v>
      </c>
      <c r="F16" s="25">
        <v>1994565934</v>
      </c>
      <c r="G16" s="25">
        <v>1989916566</v>
      </c>
    </row>
    <row r="17" spans="1:7" ht="16.7" customHeight="1" x14ac:dyDescent="0.2">
      <c r="A17" s="13">
        <f t="shared" si="0"/>
        <v>13</v>
      </c>
      <c r="C17" s="21"/>
      <c r="D17" s="21"/>
      <c r="E17" s="21"/>
      <c r="F17" s="21"/>
      <c r="G17" s="21"/>
    </row>
    <row r="18" spans="1:7" ht="16.7" customHeight="1" x14ac:dyDescent="0.2">
      <c r="A18" s="13">
        <f t="shared" si="0"/>
        <v>14</v>
      </c>
      <c r="B18" s="15" t="s">
        <v>69</v>
      </c>
      <c r="C18" s="16">
        <v>83557000</v>
      </c>
      <c r="D18" s="16">
        <v>121018000</v>
      </c>
      <c r="E18" s="16">
        <v>166478000</v>
      </c>
      <c r="F18" s="16">
        <v>84581000</v>
      </c>
      <c r="G18" s="16">
        <v>455634000</v>
      </c>
    </row>
    <row r="19" spans="1:7" ht="16.7" customHeight="1" x14ac:dyDescent="0.2">
      <c r="A19" s="13">
        <f t="shared" si="0"/>
        <v>15</v>
      </c>
      <c r="B19" s="15" t="s">
        <v>130</v>
      </c>
      <c r="C19" s="23">
        <v>4.1946649857417397E-2</v>
      </c>
      <c r="D19" s="23">
        <v>6.0858102524402401E-2</v>
      </c>
      <c r="E19" s="23">
        <v>8.3102026461619405E-2</v>
      </c>
      <c r="F19" s="23">
        <v>4.24057177344732E-2</v>
      </c>
      <c r="G19" s="23">
        <v>0.22897140904549901</v>
      </c>
    </row>
    <row r="20" spans="1:7" ht="16.7" customHeight="1" x14ac:dyDescent="0.2">
      <c r="A20" s="13">
        <f t="shared" si="0"/>
        <v>16</v>
      </c>
    </row>
    <row r="21" spans="1:7" ht="16.7" customHeight="1" x14ac:dyDescent="0.2">
      <c r="A21" s="13">
        <f t="shared" si="0"/>
        <v>17</v>
      </c>
      <c r="C21" s="14" t="s">
        <v>35</v>
      </c>
      <c r="D21" s="14" t="s">
        <v>36</v>
      </c>
      <c r="E21" s="14" t="s">
        <v>37</v>
      </c>
      <c r="F21" s="14" t="s">
        <v>38</v>
      </c>
      <c r="G21" s="14" t="s">
        <v>44</v>
      </c>
    </row>
    <row r="22" spans="1:7" ht="16.7" customHeight="1" x14ac:dyDescent="0.2">
      <c r="A22" s="13">
        <f t="shared" si="0"/>
        <v>18</v>
      </c>
      <c r="B22" s="15" t="s">
        <v>131</v>
      </c>
      <c r="C22" s="22">
        <v>1974629808</v>
      </c>
      <c r="D22" s="22">
        <v>1979450651</v>
      </c>
      <c r="E22" s="22">
        <v>1983992350</v>
      </c>
      <c r="F22" s="22">
        <v>1987457044</v>
      </c>
      <c r="G22" s="22">
        <v>1980523690</v>
      </c>
    </row>
    <row r="23" spans="1:7" ht="16.7" customHeight="1" x14ac:dyDescent="0.2">
      <c r="A23" s="13">
        <f t="shared" si="0"/>
        <v>19</v>
      </c>
      <c r="B23" s="15" t="s">
        <v>128</v>
      </c>
      <c r="C23" s="24">
        <v>0</v>
      </c>
      <c r="D23" s="24">
        <v>0</v>
      </c>
      <c r="E23" s="24">
        <v>0</v>
      </c>
      <c r="F23" s="24">
        <v>0</v>
      </c>
      <c r="G23" s="24">
        <v>0</v>
      </c>
    </row>
    <row r="24" spans="1:7" ht="16.7" customHeight="1" x14ac:dyDescent="0.2">
      <c r="A24" s="13">
        <f t="shared" si="0"/>
        <v>20</v>
      </c>
      <c r="B24" s="15" t="s">
        <v>129</v>
      </c>
      <c r="C24" s="25">
        <v>1974629808</v>
      </c>
      <c r="D24" s="25">
        <v>1979450651</v>
      </c>
      <c r="E24" s="25">
        <v>1983992350</v>
      </c>
      <c r="F24" s="25">
        <v>1987457044</v>
      </c>
      <c r="G24" s="25">
        <v>1980523690</v>
      </c>
    </row>
    <row r="25" spans="1:7" ht="16.7" customHeight="1" x14ac:dyDescent="0.2">
      <c r="A25" s="13">
        <f t="shared" si="0"/>
        <v>21</v>
      </c>
      <c r="C25" s="21"/>
      <c r="D25" s="21"/>
      <c r="E25" s="21"/>
      <c r="F25" s="21"/>
      <c r="G25" s="21"/>
    </row>
    <row r="26" spans="1:7" ht="16.7" customHeight="1" x14ac:dyDescent="0.2">
      <c r="A26" s="13">
        <f t="shared" si="0"/>
        <v>22</v>
      </c>
      <c r="B26" s="15" t="s">
        <v>74</v>
      </c>
      <c r="C26" s="16">
        <v>-110595000</v>
      </c>
      <c r="D26" s="16">
        <v>-33029000</v>
      </c>
      <c r="E26" s="16">
        <v>6838000</v>
      </c>
      <c r="F26" s="16">
        <v>-6319000</v>
      </c>
      <c r="G26" s="16">
        <v>-143105000</v>
      </c>
    </row>
    <row r="27" spans="1:7" ht="16.7" customHeight="1" x14ac:dyDescent="0.2">
      <c r="A27" s="13">
        <f t="shared" si="0"/>
        <v>23</v>
      </c>
      <c r="B27" s="15" t="s">
        <v>132</v>
      </c>
      <c r="C27" s="23">
        <v>-5.6007966430941303E-2</v>
      </c>
      <c r="D27" s="23">
        <v>-1.6685942629241099E-2</v>
      </c>
      <c r="E27" s="26">
        <v>3.4465858701521702E-3</v>
      </c>
      <c r="F27" s="26">
        <v>-3.17943978667445E-3</v>
      </c>
      <c r="G27" s="23">
        <v>-7.2256141505684296E-2</v>
      </c>
    </row>
    <row r="28" spans="1:7" ht="16.7" customHeight="1" x14ac:dyDescent="0.2">
      <c r="A28" s="13">
        <f t="shared" si="0"/>
        <v>24</v>
      </c>
    </row>
    <row r="29" spans="1:7" ht="16.7" customHeight="1" x14ac:dyDescent="0.2">
      <c r="A29" s="13">
        <f t="shared" si="0"/>
        <v>25</v>
      </c>
      <c r="C29" s="14" t="s">
        <v>35</v>
      </c>
      <c r="D29" s="14" t="s">
        <v>36</v>
      </c>
      <c r="E29" s="14" t="s">
        <v>37</v>
      </c>
      <c r="F29" s="14" t="s">
        <v>38</v>
      </c>
      <c r="G29" s="14" t="s">
        <v>45</v>
      </c>
    </row>
    <row r="30" spans="1:7" ht="16.7" customHeight="1" x14ac:dyDescent="0.2">
      <c r="A30" s="13">
        <f t="shared" si="0"/>
        <v>26</v>
      </c>
      <c r="B30" s="15" t="s">
        <v>131</v>
      </c>
      <c r="C30" s="22">
        <v>1975379132</v>
      </c>
      <c r="D30" s="22">
        <v>1971741764</v>
      </c>
      <c r="E30" s="22">
        <v>1970665767</v>
      </c>
      <c r="F30" s="22">
        <v>121751798</v>
      </c>
      <c r="G30" s="22">
        <v>1971620573</v>
      </c>
    </row>
    <row r="31" spans="1:7" ht="16.7" customHeight="1" x14ac:dyDescent="0.2">
      <c r="A31" s="13">
        <f t="shared" si="0"/>
        <v>27</v>
      </c>
      <c r="B31" s="15" t="s">
        <v>128</v>
      </c>
      <c r="C31" s="24">
        <v>0</v>
      </c>
      <c r="D31" s="24">
        <v>0</v>
      </c>
      <c r="E31" s="24">
        <v>0</v>
      </c>
      <c r="F31" s="24">
        <v>1848879483</v>
      </c>
      <c r="G31" s="24">
        <v>0</v>
      </c>
    </row>
    <row r="32" spans="1:7" ht="16.7" customHeight="1" x14ac:dyDescent="0.2">
      <c r="A32" s="13">
        <f t="shared" si="0"/>
        <v>28</v>
      </c>
      <c r="B32" s="15" t="s">
        <v>129</v>
      </c>
      <c r="C32" s="25">
        <v>1975379132</v>
      </c>
      <c r="D32" s="25">
        <v>1971741764</v>
      </c>
      <c r="E32" s="25">
        <v>1970665767</v>
      </c>
      <c r="F32" s="25">
        <v>1970631281</v>
      </c>
      <c r="G32" s="25">
        <v>1971620573</v>
      </c>
    </row>
    <row r="33" spans="1:7" ht="16.7" customHeight="1" x14ac:dyDescent="0.2">
      <c r="A33" s="13">
        <f t="shared" si="0"/>
        <v>29</v>
      </c>
      <c r="C33" s="21"/>
      <c r="D33" s="21"/>
      <c r="E33" s="21"/>
      <c r="F33" s="21"/>
      <c r="G33" s="21"/>
    </row>
    <row r="34" spans="1:7" ht="16.7" customHeight="1" x14ac:dyDescent="0.2">
      <c r="A34" s="13">
        <f t="shared" si="0"/>
        <v>30</v>
      </c>
      <c r="B34" s="15" t="s">
        <v>74</v>
      </c>
      <c r="C34" s="16">
        <v>293398424</v>
      </c>
      <c r="D34" s="16">
        <v>-66939000</v>
      </c>
      <c r="E34" s="16">
        <v>-166380424</v>
      </c>
      <c r="F34" s="16">
        <v>-197041000</v>
      </c>
      <c r="G34" s="16">
        <v>-136962000</v>
      </c>
    </row>
    <row r="35" spans="1:7" ht="16.7" customHeight="1" x14ac:dyDescent="0.2">
      <c r="A35" s="13">
        <f t="shared" si="0"/>
        <v>31</v>
      </c>
      <c r="B35" s="15" t="s">
        <v>132</v>
      </c>
      <c r="C35" s="23">
        <v>0.14852765185534</v>
      </c>
      <c r="D35" s="23">
        <v>-3.3949171855143602E-2</v>
      </c>
      <c r="E35" s="23">
        <v>-8.4428535161132703E-2</v>
      </c>
      <c r="F35" s="23">
        <v>-9.9988771060211298E-2</v>
      </c>
      <c r="G35" s="23">
        <v>-6.9466712751733897E-2</v>
      </c>
    </row>
    <row r="36" spans="1:7" ht="16.7" customHeight="1" x14ac:dyDescent="0.2">
      <c r="A36" s="13">
        <f t="shared" si="0"/>
        <v>32</v>
      </c>
    </row>
    <row r="37" spans="1:7" ht="16.7" customHeight="1" x14ac:dyDescent="0.2">
      <c r="A37" s="13">
        <f t="shared" si="0"/>
        <v>33</v>
      </c>
      <c r="C37" s="14" t="s">
        <v>35</v>
      </c>
      <c r="D37" s="14" t="s">
        <v>36</v>
      </c>
      <c r="E37" s="14" t="s">
        <v>37</v>
      </c>
      <c r="F37" s="14" t="s">
        <v>38</v>
      </c>
      <c r="G37" s="14" t="s">
        <v>46</v>
      </c>
    </row>
    <row r="38" spans="1:7" ht="16.7" customHeight="1" x14ac:dyDescent="0.2">
      <c r="A38" s="13">
        <f t="shared" si="0"/>
        <v>34</v>
      </c>
      <c r="B38" s="15" t="s">
        <v>131</v>
      </c>
      <c r="C38" s="22">
        <v>122011916</v>
      </c>
      <c r="D38" s="22">
        <v>1991267972</v>
      </c>
      <c r="E38" s="22">
        <v>1990828351</v>
      </c>
      <c r="F38" s="22">
        <v>1985285921</v>
      </c>
      <c r="G38" s="22">
        <v>1989433567</v>
      </c>
    </row>
    <row r="39" spans="1:7" ht="16.7" customHeight="1" x14ac:dyDescent="0.2">
      <c r="A39" s="13">
        <f t="shared" si="0"/>
        <v>35</v>
      </c>
      <c r="B39" s="15" t="s">
        <v>128</v>
      </c>
      <c r="C39" s="24">
        <v>1868855039</v>
      </c>
      <c r="D39" s="24">
        <v>0</v>
      </c>
      <c r="E39" s="24">
        <v>0</v>
      </c>
      <c r="F39" s="24">
        <v>0</v>
      </c>
      <c r="G39" s="24">
        <v>0</v>
      </c>
    </row>
    <row r="40" spans="1:7" ht="16.7" customHeight="1" x14ac:dyDescent="0.2">
      <c r="A40" s="13">
        <f t="shared" si="0"/>
        <v>36</v>
      </c>
      <c r="B40" s="15" t="s">
        <v>129</v>
      </c>
      <c r="C40" s="25">
        <v>1990866955</v>
      </c>
      <c r="D40" s="25">
        <v>1991267972</v>
      </c>
      <c r="E40" s="25">
        <v>1990828351</v>
      </c>
      <c r="F40" s="25">
        <v>1985285921</v>
      </c>
      <c r="G40" s="25">
        <v>1989433567</v>
      </c>
    </row>
    <row r="41" spans="1:7" ht="16.7" customHeight="1" x14ac:dyDescent="0.2">
      <c r="A41" s="13">
        <f t="shared" si="0"/>
        <v>37</v>
      </c>
      <c r="C41" s="21"/>
      <c r="D41" s="21"/>
      <c r="E41" s="21"/>
      <c r="F41" s="21"/>
      <c r="G41" s="21"/>
    </row>
    <row r="42" spans="1:7" ht="16.7" customHeight="1" x14ac:dyDescent="0.2">
      <c r="A42" s="13">
        <f t="shared" si="0"/>
        <v>38</v>
      </c>
      <c r="B42" s="15" t="s">
        <v>69</v>
      </c>
      <c r="C42" s="16">
        <v>1805077000</v>
      </c>
      <c r="D42" s="16">
        <v>920960000</v>
      </c>
      <c r="E42" s="16">
        <v>1138945000</v>
      </c>
      <c r="F42" s="16">
        <v>636880000</v>
      </c>
      <c r="G42" s="16">
        <v>4501862000</v>
      </c>
    </row>
    <row r="43" spans="1:7" ht="16.7" customHeight="1" x14ac:dyDescent="0.2">
      <c r="A43" s="13">
        <f t="shared" si="0"/>
        <v>39</v>
      </c>
      <c r="B43" s="15" t="s">
        <v>130</v>
      </c>
      <c r="C43" s="23">
        <v>0.90667886945765297</v>
      </c>
      <c r="D43" s="23">
        <v>0.462499278324153</v>
      </c>
      <c r="E43" s="23">
        <v>0.572096031999898</v>
      </c>
      <c r="F43" s="23">
        <v>0.32080013929640899</v>
      </c>
      <c r="G43" s="23">
        <v>2.2628863183346501</v>
      </c>
    </row>
    <row r="44" spans="1:7" ht="16.7" customHeight="1" x14ac:dyDescent="0.2">
      <c r="A44" s="13">
        <f t="shared" si="0"/>
        <v>40</v>
      </c>
    </row>
    <row r="45" spans="1:7" ht="26.65" customHeight="1" x14ac:dyDescent="0.2">
      <c r="A45" s="13">
        <f t="shared" si="0"/>
        <v>41</v>
      </c>
      <c r="B45" s="55" t="s">
        <v>133</v>
      </c>
      <c r="C45" s="52"/>
      <c r="D45" s="52"/>
      <c r="E45" s="52"/>
      <c r="F45" s="52"/>
      <c r="G45" s="52"/>
    </row>
    <row r="46" spans="1:7" ht="26.65" customHeight="1" x14ac:dyDescent="0.2">
      <c r="A46" s="13">
        <f t="shared" si="0"/>
        <v>42</v>
      </c>
      <c r="B46" s="53" t="s">
        <v>134</v>
      </c>
      <c r="C46" s="52"/>
      <c r="D46" s="52"/>
      <c r="E46" s="52"/>
      <c r="F46" s="52"/>
      <c r="G46" s="52"/>
    </row>
    <row r="47" spans="1:7" ht="15" customHeight="1" x14ac:dyDescent="0.2">
      <c r="B47" s="1"/>
    </row>
    <row r="48" spans="1:7" ht="15" customHeight="1" x14ac:dyDescent="0.2"/>
  </sheetData>
  <mergeCells count="5">
    <mergeCell ref="A1:F1"/>
    <mergeCell ref="A2:F2"/>
    <mergeCell ref="A3:F3"/>
    <mergeCell ref="B46:G46"/>
    <mergeCell ref="B45:G45"/>
  </mergeCells>
  <pageMargins left="0.75" right="0.75" top="1" bottom="1" header="0.5" footer="0.5"/>
</worksheet>
</file>

<file path=docMetadata/LabelInfo.xml><?xml version="1.0" encoding="utf-8"?>
<clbl:labelList xmlns:clbl="http://schemas.microsoft.com/office/2020/mipLabelMetadata">
  <clbl:label id="{807724ff-9999-494f-b257-05dacc46ac87}" enabled="1" method="Standard" siteId="{e58c8e81-abd8-48a8-929d-eb67611b83b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of Contents</vt:lpstr>
      <vt:lpstr>1) Legal Disclaimer</vt:lpstr>
      <vt:lpstr>2) Closed Loan Orig. Volume</vt:lpstr>
      <vt:lpstr>3) GoS and Net Rate Lock</vt:lpstr>
      <vt:lpstr>4) Adjusted Revenue</vt:lpstr>
      <vt:lpstr>5) Adjusted Net Income (Loss)</vt:lpstr>
      <vt:lpstr>6) Adjusted EBITDA</vt:lpstr>
      <vt:lpstr>7) GAAP Diluted EPS</vt:lpstr>
      <vt:lpstr>8) Adjusted Diluted EPS</vt:lpstr>
      <vt:lpstr>9) Balance Sheet</vt:lpstr>
      <vt:lpstr>10) Income Statement</vt:lpstr>
      <vt:lpstr>11) KPIs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Putt, Evan</cp:lastModifiedBy>
  <cp:revision>2</cp:revision>
  <dcterms:created xsi:type="dcterms:W3CDTF">2025-10-30T17:51:26Z</dcterms:created>
  <dcterms:modified xsi:type="dcterms:W3CDTF">2025-10-30T18:58:47Z</dcterms:modified>
</cp:coreProperties>
</file>